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 Duda\Documents\PRACOVNÍ\FM\Svitavsko\směrnice_2017\směrnice_2017_upraveny\tabulky k auditům_většina evidencí\"/>
    </mc:Choice>
  </mc:AlternateContent>
  <bookViews>
    <workbookView xWindow="1470" yWindow="180" windowWidth="15180" windowHeight="10800" tabRatio="947"/>
  </bookViews>
  <sheets>
    <sheet name="poznámky k úpravě směrnic" sheetId="15" r:id="rId1"/>
    <sheet name="Zájmové skupiny" sheetId="2" r:id="rId2"/>
    <sheet name="Skupina" sheetId="3" r:id="rId3"/>
    <sheet name="Holoseče" sheetId="10" r:id="rId4"/>
    <sheet name="Pracovníci" sheetId="13" r:id="rId5"/>
    <sheet name="6 Těžby" sheetId="28" r:id="rId6"/>
    <sheet name="Evid. pošk. , rekl." sheetId="9" r:id="rId7"/>
    <sheet name="Použití loga" sheetId="8" r:id="rId8"/>
    <sheet name="Biocidy" sheetId="27" r:id="rId9"/>
    <sheet name="Porušení zákona" sheetId="20" r:id="rId10"/>
    <sheet name="Úrazy" sheetId="14" r:id="rId11"/>
    <sheet name="Stížnosti, kontakty" sheetId="26" r:id="rId12"/>
    <sheet name="Doupné str." sheetId="22" r:id="rId13"/>
    <sheet name="Evidence skládek a odpadů" sheetId="23" r:id="rId14"/>
    <sheet name="Zóny ochrany a HCVF" sheetId="25" r:id="rId15"/>
    <sheet name="Monitoring" sheetId="32" r:id="rId16"/>
  </sheets>
  <definedNames>
    <definedName name="_xlnm._FilterDatabase" localSheetId="3" hidden="1">Holoseče!$A$3:$H$24</definedName>
  </definedNames>
  <calcPr calcId="152511"/>
</workbook>
</file>

<file path=xl/calcChain.xml><?xml version="1.0" encoding="utf-8"?>
<calcChain xmlns="http://schemas.openxmlformats.org/spreadsheetml/2006/main">
  <c r="L43" i="28" l="1"/>
  <c r="H21" i="13"/>
  <c r="H20" i="13"/>
  <c r="H19" i="13"/>
  <c r="H18" i="13"/>
  <c r="H17" i="13"/>
  <c r="H14" i="13"/>
  <c r="H13" i="13"/>
  <c r="H12" i="13"/>
  <c r="H11" i="13"/>
  <c r="H10" i="13"/>
  <c r="H6" i="13"/>
  <c r="H5" i="13"/>
  <c r="H4" i="13"/>
  <c r="H3" i="13"/>
  <c r="H2" i="13"/>
  <c r="M33" i="3"/>
  <c r="I29" i="3"/>
  <c r="I21" i="3"/>
  <c r="I14" i="3"/>
  <c r="G29" i="3"/>
  <c r="G30" i="3" s="1"/>
  <c r="G21" i="3"/>
  <c r="G14" i="3"/>
  <c r="M18" i="3"/>
  <c r="M17" i="3"/>
  <c r="L16" i="3"/>
  <c r="M9" i="3"/>
  <c r="M6" i="3"/>
  <c r="L5" i="3"/>
  <c r="I30" i="3" l="1"/>
  <c r="H33" i="3"/>
  <c r="H17" i="3"/>
  <c r="H5" i="3"/>
  <c r="H18" i="3"/>
  <c r="H9" i="3"/>
  <c r="H23" i="3"/>
  <c r="H29" i="3" s="1"/>
  <c r="H7" i="3"/>
  <c r="H16" i="3"/>
  <c r="H21" i="3" s="1"/>
  <c r="C20" i="28"/>
  <c r="D20" i="28"/>
  <c r="E20" i="28"/>
  <c r="F20" i="28"/>
  <c r="G20" i="28"/>
  <c r="H20" i="28"/>
  <c r="I20" i="28"/>
  <c r="J20" i="28"/>
  <c r="K20" i="28"/>
  <c r="L20" i="28"/>
  <c r="H14" i="3" l="1"/>
  <c r="H30" i="3"/>
  <c r="E22" i="25"/>
  <c r="E28" i="25"/>
  <c r="E18" i="25"/>
  <c r="E31" i="25" l="1"/>
  <c r="F17" i="27"/>
  <c r="F16" i="27"/>
  <c r="B38" i="28" l="1"/>
  <c r="B16" i="28"/>
  <c r="B4" i="28" l="1"/>
  <c r="B5" i="28"/>
  <c r="B6" i="28"/>
  <c r="B7" i="28"/>
  <c r="B8" i="28"/>
  <c r="B9" i="28"/>
  <c r="B10" i="28"/>
  <c r="B11" i="28"/>
  <c r="B12" i="28"/>
  <c r="B13" i="28"/>
  <c r="B3" i="28" l="1"/>
  <c r="B17" i="28" l="1"/>
  <c r="B18" i="28"/>
  <c r="C42" i="28"/>
  <c r="D42" i="28"/>
  <c r="E42" i="28"/>
  <c r="F42" i="28"/>
  <c r="G42" i="28"/>
  <c r="H42" i="28"/>
  <c r="I42" i="28"/>
  <c r="J42" i="28"/>
  <c r="J43" i="28" s="1"/>
  <c r="K42" i="28"/>
  <c r="L42" i="28"/>
  <c r="B40" i="28"/>
  <c r="B39" i="28"/>
  <c r="J14" i="28"/>
  <c r="B19" i="28"/>
  <c r="F13" i="27"/>
  <c r="F12" i="27"/>
  <c r="F11" i="27"/>
  <c r="F10" i="27"/>
  <c r="F9" i="27"/>
  <c r="F7" i="27"/>
  <c r="F8" i="27"/>
  <c r="O14" i="28"/>
  <c r="N14" i="28"/>
  <c r="B35" i="28"/>
  <c r="B34" i="28"/>
  <c r="B33" i="28"/>
  <c r="B32" i="28"/>
  <c r="B31" i="28"/>
  <c r="B30" i="28"/>
  <c r="B29" i="28"/>
  <c r="B28" i="28"/>
  <c r="B27" i="28"/>
  <c r="B26" i="28"/>
  <c r="B25" i="28"/>
  <c r="L36" i="28"/>
  <c r="K36" i="28"/>
  <c r="I36" i="28"/>
  <c r="H36" i="28"/>
  <c r="H43" i="28" s="1"/>
  <c r="G36" i="28"/>
  <c r="F36" i="28"/>
  <c r="E36" i="28"/>
  <c r="D36" i="28"/>
  <c r="D43" i="28" s="1"/>
  <c r="C36" i="28"/>
  <c r="C43" i="28" s="1"/>
  <c r="C14" i="28"/>
  <c r="D14" i="28"/>
  <c r="E14" i="28"/>
  <c r="F14" i="28"/>
  <c r="G14" i="28"/>
  <c r="H14" i="28"/>
  <c r="H21" i="28" s="1"/>
  <c r="I14" i="28"/>
  <c r="K14" i="28"/>
  <c r="L14" i="28"/>
  <c r="B14" i="28"/>
  <c r="F6" i="27"/>
  <c r="F5" i="27"/>
  <c r="B42" i="28" l="1"/>
  <c r="B20" i="28"/>
  <c r="B21" i="28" s="1"/>
  <c r="F21" i="28"/>
  <c r="L21" i="28"/>
  <c r="I21" i="28"/>
  <c r="J21" i="28"/>
  <c r="K43" i="28"/>
  <c r="G43" i="28"/>
  <c r="G21" i="28"/>
  <c r="C21" i="28"/>
  <c r="I43" i="28"/>
  <c r="F43" i="28"/>
  <c r="I15" i="28"/>
  <c r="E21" i="28"/>
  <c r="N21" i="28"/>
  <c r="N15" i="28"/>
  <c r="O21" i="28"/>
  <c r="O15" i="28"/>
  <c r="D21" i="28"/>
  <c r="F37" i="28"/>
  <c r="L37" i="28"/>
  <c r="H15" i="28"/>
  <c r="J15" i="28"/>
  <c r="I37" i="28"/>
  <c r="K15" i="28"/>
  <c r="D15" i="28"/>
  <c r="F15" i="28"/>
  <c r="J37" i="28"/>
  <c r="L15" i="28"/>
  <c r="E37" i="28"/>
  <c r="E15" i="28"/>
  <c r="G37" i="28"/>
  <c r="K37" i="28"/>
  <c r="H37" i="28"/>
  <c r="K21" i="28"/>
  <c r="G15" i="28"/>
  <c r="C15" i="28"/>
  <c r="C37" i="28"/>
  <c r="D37" i="28"/>
  <c r="E43" i="28"/>
  <c r="B36" i="28"/>
  <c r="B43" i="28" l="1"/>
</calcChain>
</file>

<file path=xl/sharedStrings.xml><?xml version="1.0" encoding="utf-8"?>
<sst xmlns="http://schemas.openxmlformats.org/spreadsheetml/2006/main" count="947" uniqueCount="400">
  <si>
    <t>ha</t>
  </si>
  <si>
    <t>2. registrovaná zájmová sdružení:</t>
  </si>
  <si>
    <t>1. státní správa</t>
  </si>
  <si>
    <t>důvod</t>
  </si>
  <si>
    <t>dne</t>
  </si>
  <si>
    <t>Evidence poškození lesních porostů, reklamace prací</t>
  </si>
  <si>
    <t>výměra</t>
  </si>
  <si>
    <t>psk</t>
  </si>
  <si>
    <t>3A12</t>
  </si>
  <si>
    <t>21A14</t>
  </si>
  <si>
    <t>br</t>
  </si>
  <si>
    <t>MZD</t>
  </si>
  <si>
    <t>ředina</t>
  </si>
  <si>
    <t>peníze</t>
  </si>
  <si>
    <t>zdůvodnění1</t>
  </si>
  <si>
    <t>zdůvodnění2</t>
  </si>
  <si>
    <t>zdůvodnění3</t>
  </si>
  <si>
    <t>nulová naděje na pz</t>
  </si>
  <si>
    <t>problém</t>
  </si>
  <si>
    <t>ORP III. st.-státní správa lesů</t>
  </si>
  <si>
    <t>3. ochrana přírody</t>
  </si>
  <si>
    <t>státní správa ochrany přírody</t>
  </si>
  <si>
    <t>krajská agentura MŽP</t>
  </si>
  <si>
    <t>katastrální území</t>
  </si>
  <si>
    <t>4. ČIŽP</t>
  </si>
  <si>
    <t>(starostové)</t>
  </si>
  <si>
    <t>k datu:</t>
  </si>
  <si>
    <t>příjmení</t>
  </si>
  <si>
    <t>jméno</t>
  </si>
  <si>
    <t>bydliště</t>
  </si>
  <si>
    <t>pěst.</t>
  </si>
  <si>
    <t>těž.</t>
  </si>
  <si>
    <t>přibl.</t>
  </si>
  <si>
    <t>ost.</t>
  </si>
  <si>
    <t>další znalost</t>
  </si>
  <si>
    <t>řešení</t>
  </si>
  <si>
    <t>průkazně</t>
  </si>
  <si>
    <t>podíl %</t>
  </si>
  <si>
    <t>IČ</t>
  </si>
  <si>
    <t>platnost LHP</t>
  </si>
  <si>
    <t>kraj - státní správa lesů</t>
  </si>
  <si>
    <t>chem.</t>
  </si>
  <si>
    <t>nar.</t>
  </si>
  <si>
    <t>xxx</t>
  </si>
  <si>
    <t>úvazek %</t>
  </si>
  <si>
    <t>čkd.</t>
  </si>
  <si>
    <t>kontakt</t>
  </si>
  <si>
    <t>e-mail</t>
  </si>
  <si>
    <t>dodavatel</t>
  </si>
  <si>
    <t>vyřešeno</t>
  </si>
  <si>
    <t>externí dokument</t>
  </si>
  <si>
    <t>typ poškození</t>
  </si>
  <si>
    <t>Evidence pracovních úrazů</t>
  </si>
  <si>
    <t>poškozený</t>
  </si>
  <si>
    <t>nápravná opatření</t>
  </si>
  <si>
    <t>vznik</t>
  </si>
  <si>
    <t>zam.</t>
  </si>
  <si>
    <t>živn.</t>
  </si>
  <si>
    <t>typ porušení</t>
  </si>
  <si>
    <t>pachatel</t>
  </si>
  <si>
    <t>způsob řešení</t>
  </si>
  <si>
    <t>majetek</t>
  </si>
  <si>
    <t>odkaz na externí dokument</t>
  </si>
  <si>
    <t>Evidence použití loga FSC</t>
  </si>
  <si>
    <t>způsob použití</t>
  </si>
  <si>
    <t>konzultováno s auditorem, den, způsob</t>
  </si>
  <si>
    <t>Evidence porušení zákonných ustanovení na lesním majetku</t>
  </si>
  <si>
    <t>číslo dokladu, jiné označení nosiče loga</t>
  </si>
  <si>
    <t>adresováno komu</t>
  </si>
  <si>
    <t>přijato od</t>
  </si>
  <si>
    <t>číslo dokladu, odkaz na externí dokument</t>
  </si>
  <si>
    <t>důvod kontaktu</t>
  </si>
  <si>
    <t>výsledek kontaktu</t>
  </si>
  <si>
    <t>odkazy na související dokumenty</t>
  </si>
  <si>
    <t>Evidence doupných a hnízdních stromů</t>
  </si>
  <si>
    <t>způsob označení</t>
  </si>
  <si>
    <t>den evidence</t>
  </si>
  <si>
    <t>den zániku</t>
  </si>
  <si>
    <t>důvod zániku</t>
  </si>
  <si>
    <t>popis skládky</t>
  </si>
  <si>
    <t>způsob zániku</t>
  </si>
  <si>
    <t>bližší údaje o výskytu, kvantifikace apod.</t>
  </si>
  <si>
    <t>vymezení plochy HCVF</t>
  </si>
  <si>
    <t>důvod vymezení, způsob vyznačení, kvantifikace apod.</t>
  </si>
  <si>
    <t>5. leaders</t>
  </si>
  <si>
    <t>č.</t>
  </si>
  <si>
    <t>existence smlouvy mezi vlastníkem majetku a manažerem skupiny</t>
  </si>
  <si>
    <t>Evidence a zdůvodnění biocidů</t>
  </si>
  <si>
    <t>typ použití</t>
  </si>
  <si>
    <t>druh biocidu</t>
  </si>
  <si>
    <t>množství</t>
  </si>
  <si>
    <t>pod porostem</t>
  </si>
  <si>
    <t>v kultuře JD</t>
  </si>
  <si>
    <t>Roundup Klasik</t>
  </si>
  <si>
    <t>podpora PZ</t>
  </si>
  <si>
    <t>školení vlastníků a hajných + dodavatelů o FSC</t>
  </si>
  <si>
    <t>poznámka</t>
  </si>
  <si>
    <t>27D13</t>
  </si>
  <si>
    <t>1A12</t>
  </si>
  <si>
    <t>pozn.</t>
  </si>
  <si>
    <t>uvolnění PO</t>
  </si>
  <si>
    <t>82B10</t>
  </si>
  <si>
    <t>82B13</t>
  </si>
  <si>
    <t>303A10</t>
  </si>
  <si>
    <t>73A10</t>
  </si>
  <si>
    <t>72B01</t>
  </si>
  <si>
    <t>rekonstrukce</t>
  </si>
  <si>
    <t>12A16</t>
  </si>
  <si>
    <t>22B12a</t>
  </si>
  <si>
    <t>uvolnění PO, nezdar</t>
  </si>
  <si>
    <t>23B12/02b</t>
  </si>
  <si>
    <t>domýcení horní etáže</t>
  </si>
  <si>
    <t>93A12</t>
  </si>
  <si>
    <t>202B11</t>
  </si>
  <si>
    <t>206C15</t>
  </si>
  <si>
    <t>104A11</t>
  </si>
  <si>
    <t>17A10</t>
  </si>
  <si>
    <t>1C12</t>
  </si>
  <si>
    <t>22B12b</t>
  </si>
  <si>
    <t>domýcení zbytku po kal.</t>
  </si>
  <si>
    <t>ředina bez zmlazení</t>
  </si>
  <si>
    <t>linky</t>
  </si>
  <si>
    <t>bez zmlazení</t>
  </si>
  <si>
    <t>ohrožení soukr. Majetku</t>
  </si>
  <si>
    <t>uvolnění PZ</t>
  </si>
  <si>
    <t>přestárlý porost bez přírůstu</t>
  </si>
  <si>
    <t>likvidace nepůvodní dřeviny</t>
  </si>
  <si>
    <t>domýcení por. zbytku</t>
  </si>
  <si>
    <t>kraj - státní správa ochrany přírody</t>
  </si>
  <si>
    <t>ORP III. st.-státní správa ochrany přírody</t>
  </si>
  <si>
    <t>ČIŽP</t>
  </si>
  <si>
    <t>Dotčené úřady, organizace, spolky - S</t>
  </si>
  <si>
    <t>Dotčené úřady, organizace, spolky - Z</t>
  </si>
  <si>
    <t>nákl. autom.+návěs</t>
  </si>
  <si>
    <t>nevratné poškození LP 3m</t>
  </si>
  <si>
    <t>celkem</t>
  </si>
  <si>
    <t>sm</t>
  </si>
  <si>
    <t>bo</t>
  </si>
  <si>
    <t>jd</t>
  </si>
  <si>
    <t>md</t>
  </si>
  <si>
    <t>bk</t>
  </si>
  <si>
    <t>db</t>
  </si>
  <si>
    <t>hb</t>
  </si>
  <si>
    <t>Celkem</t>
  </si>
  <si>
    <t>os</t>
  </si>
  <si>
    <t>js</t>
  </si>
  <si>
    <t>%</t>
  </si>
  <si>
    <t>&lt; 100</t>
  </si>
  <si>
    <t xml:space="preserve">&gt; 100 </t>
  </si>
  <si>
    <t>Roční těžba dle dřevin - plánovaná</t>
  </si>
  <si>
    <t>obnova přirozená</t>
  </si>
  <si>
    <t>obnova umělá</t>
  </si>
  <si>
    <t>ostružina v jd</t>
  </si>
  <si>
    <t>podsadba</t>
  </si>
  <si>
    <t>ostružina v JD</t>
  </si>
  <si>
    <t>písmeno D</t>
  </si>
  <si>
    <t>hvězdička</t>
  </si>
  <si>
    <t>Evidence skládek a odpadů</t>
  </si>
  <si>
    <t>30B13</t>
  </si>
  <si>
    <t>2015/9</t>
  </si>
  <si>
    <t>holina</t>
  </si>
  <si>
    <t>30H11</t>
  </si>
  <si>
    <t>příprava před zalesněním</t>
  </si>
  <si>
    <t>firma</t>
  </si>
  <si>
    <t>platnost oprávnění</t>
  </si>
  <si>
    <t>další oprávnění</t>
  </si>
  <si>
    <t>platnost d.o.</t>
  </si>
  <si>
    <t>komunální odpad</t>
  </si>
  <si>
    <t>odvoz na sběrný dvůr / skládku</t>
  </si>
  <si>
    <t>21A</t>
  </si>
  <si>
    <t>Cypripedium calceolus, NATURA 2000, cca 150 ks</t>
  </si>
  <si>
    <t>z toho porostní</t>
  </si>
  <si>
    <t>obnova ESD</t>
  </si>
  <si>
    <t>vytyčeno geodeticky, značení na stromech</t>
  </si>
  <si>
    <t>PHO I. st. městského vodovodu</t>
  </si>
  <si>
    <t>Rekreační a naučný les u nádraží</t>
  </si>
  <si>
    <t>Objekt lesní pedagogiky</t>
  </si>
  <si>
    <t>Křížová cesta</t>
  </si>
  <si>
    <t>Evidence a zdůvodnění holosečí (těžba mýtní úmyslná se vznikem holiny)</t>
  </si>
  <si>
    <t>počet členů skupiny</t>
  </si>
  <si>
    <t>z toho korporátních</t>
  </si>
  <si>
    <t>z toho soukromých</t>
  </si>
  <si>
    <t>způsob obhospodařování</t>
  </si>
  <si>
    <t>vlastníkem přímo</t>
  </si>
  <si>
    <t>prostřednictvím organizace ovládané vkastníkem</t>
  </si>
  <si>
    <t>z toho do 100 ha</t>
  </si>
  <si>
    <t>z toho nad 100 ha</t>
  </si>
  <si>
    <t>z toho výměra do 100 ha jednotlivého majetku</t>
  </si>
  <si>
    <t>z toho výměra nad 100 ha jednotlivého majetku</t>
  </si>
  <si>
    <t>A. SKUPINA</t>
  </si>
  <si>
    <t>B. PRACOVNÍCI</t>
  </si>
  <si>
    <t>počet pracovníků celkem</t>
  </si>
  <si>
    <t>z toho zaměstnanců</t>
  </si>
  <si>
    <t>z toho subdodavatelů</t>
  </si>
  <si>
    <t>z toho místní zaměstnanci na plný úvazek</t>
  </si>
  <si>
    <t>z toho místní zaměstnanci na část. úvazek</t>
  </si>
  <si>
    <t>C. HOSPODAŘENÍ</t>
  </si>
  <si>
    <t>skutečná těžba dle dřevin</t>
  </si>
  <si>
    <t>smrk</t>
  </si>
  <si>
    <t>borovice</t>
  </si>
  <si>
    <t>modřín</t>
  </si>
  <si>
    <t>jedle</t>
  </si>
  <si>
    <t>buk</t>
  </si>
  <si>
    <t>dub</t>
  </si>
  <si>
    <t>ost. list.</t>
  </si>
  <si>
    <t>souhrnný roční etát</t>
  </si>
  <si>
    <t>odhadovaný souhrnný roční přírůst</t>
  </si>
  <si>
    <t>obnova</t>
  </si>
  <si>
    <t>přirozená</t>
  </si>
  <si>
    <t>umělá</t>
  </si>
  <si>
    <t>použití pesticidů (IPA)</t>
  </si>
  <si>
    <t>ošetřené ha</t>
  </si>
  <si>
    <t>podíl z obhospodařované plochy (%)</t>
  </si>
  <si>
    <t>výměra (PUPFL) celkem</t>
  </si>
  <si>
    <t>další lesní produkty</t>
  </si>
  <si>
    <t>vánoční stromky</t>
  </si>
  <si>
    <t>ozdobná klest</t>
  </si>
  <si>
    <t>další</t>
  </si>
  <si>
    <t>bez zásahu a změn</t>
  </si>
  <si>
    <t>provedena managementová opatření (snížení podílu smrku, podsadby listnáči, oplocení) na objednávku KrÚ</t>
  </si>
  <si>
    <t>popis</t>
  </si>
  <si>
    <t>D. MONITORING HCVF</t>
  </si>
  <si>
    <t>výskyt střevíčníku pantoflíčku + dalších druhů orchidejí na pozměněném stanovišti</t>
  </si>
  <si>
    <t>lokální zdroj</t>
  </si>
  <si>
    <t>naučná  a sportovní stezka</t>
  </si>
  <si>
    <t>výukový les, naučná stezka</t>
  </si>
  <si>
    <t>místo s duchovním významem</t>
  </si>
  <si>
    <t>provedené zásahy</t>
  </si>
  <si>
    <t>MONITORING podle 8.5.1</t>
  </si>
  <si>
    <t>Dotčené úřady, organizace, spolky - P</t>
  </si>
  <si>
    <t>26A09</t>
  </si>
  <si>
    <t>82A11</t>
  </si>
  <si>
    <t>82D11</t>
  </si>
  <si>
    <t>41A10b</t>
  </si>
  <si>
    <t>41D10</t>
  </si>
  <si>
    <t>ESD / MZD</t>
  </si>
  <si>
    <t>LČR, sousední vlastník lesa</t>
  </si>
  <si>
    <t>6. ostatní</t>
  </si>
  <si>
    <t>prezentace na internetových stránkách</t>
  </si>
  <si>
    <t>302A13</t>
  </si>
  <si>
    <t>porostní zbytek napadený kůrovcem v min. roce</t>
  </si>
  <si>
    <t>smlouva o podmínkách dopravy dřeva</t>
  </si>
  <si>
    <t>podpora spolupráce včetně pracovní terapie klientů</t>
  </si>
  <si>
    <t>dlouhodobá spolupráce, sezónní práce v lese</t>
  </si>
  <si>
    <t>výuka lesní pedagogiky</t>
  </si>
  <si>
    <t>*</t>
  </si>
  <si>
    <t>304A5</t>
  </si>
  <si>
    <t>Lilie zlatohlavá</t>
  </si>
  <si>
    <t>provedena bezholosečná těžba</t>
  </si>
  <si>
    <t>sm+jd</t>
  </si>
  <si>
    <t>v 2015 od 23.11. bez holosečí</t>
  </si>
  <si>
    <t>ak</t>
  </si>
  <si>
    <t>rámcovka</t>
  </si>
  <si>
    <t>chemie</t>
  </si>
  <si>
    <t>BOZP</t>
  </si>
  <si>
    <t>dokumenty</t>
  </si>
  <si>
    <t>školení FSC komplexní (dokument-rámcovka)</t>
  </si>
  <si>
    <t>pádem stromu</t>
  </si>
  <si>
    <t>výpočet škody</t>
  </si>
  <si>
    <t>potvrzení původu vánočního stromku, PR</t>
  </si>
  <si>
    <t>papírová visačka s logem FSC na vánočním stromku</t>
  </si>
  <si>
    <t>12/16</t>
  </si>
  <si>
    <t>Oběť clonné seči</t>
  </si>
  <si>
    <t>6/16</t>
  </si>
  <si>
    <t>úprava porostu</t>
  </si>
  <si>
    <t>22D10a</t>
  </si>
  <si>
    <t>30M11</t>
  </si>
  <si>
    <t>údržba opl.</t>
  </si>
  <si>
    <t>TKO</t>
  </si>
  <si>
    <t>Odvoz OÚ</t>
  </si>
  <si>
    <t xml:space="preserve">30B 1 </t>
  </si>
  <si>
    <t>čolci</t>
  </si>
  <si>
    <t>5.5. 2015</t>
  </si>
  <si>
    <t>Evidence Zón ochrany (6.2.8) a zásahů v nich</t>
  </si>
  <si>
    <t>HCVF (9.1.1) a chráněné druhy (ZCHD)</t>
  </si>
  <si>
    <t>na holině</t>
  </si>
  <si>
    <t>PHO I. st. brněnského vodovodu</t>
  </si>
  <si>
    <t>plocha</t>
  </si>
  <si>
    <t>mezisoučet</t>
  </si>
  <si>
    <t>Za skupinu</t>
  </si>
  <si>
    <t>evropská motýlí oblast</t>
  </si>
  <si>
    <t>dnem vstupu</t>
  </si>
  <si>
    <t>pozorování</t>
  </si>
  <si>
    <t>z. o. 10% - dílec 30C</t>
  </si>
  <si>
    <t>z. o. 10% - odd. 1</t>
  </si>
  <si>
    <t xml:space="preserve">z. o. 10% - dílce 203D, E, F, </t>
  </si>
  <si>
    <t>smlouva o přistoupení - zrušit III./4</t>
  </si>
  <si>
    <t>smlouva o spolupráci - práva a povinnost interní audit</t>
  </si>
  <si>
    <t>do S1 - zodpovědná osoba za LHP, prodej, marketing, těžba, plánování, monitoring</t>
  </si>
  <si>
    <t>jasné popsání metod nápravných opatření (neshod) ve směrnicích</t>
  </si>
  <si>
    <t>provedeno v S1</t>
  </si>
  <si>
    <t>kategorie</t>
  </si>
  <si>
    <t>LBC dle ekol. mapy</t>
  </si>
  <si>
    <t>mnoho objektů s překryvy</t>
  </si>
  <si>
    <t>HCV1</t>
  </si>
  <si>
    <t>HCV5</t>
  </si>
  <si>
    <t>HCV6</t>
  </si>
  <si>
    <t>prověřit</t>
  </si>
  <si>
    <t>pan/paní XY, adresa</t>
  </si>
  <si>
    <t>ČSOP, adresa</t>
  </si>
  <si>
    <t>Agentura ochrany přírody a krajiny ČR, adresa</t>
  </si>
  <si>
    <t>Krajský úřad XY, adresa</t>
  </si>
  <si>
    <t>Oblastní inspektorát ČIŽP, adresa</t>
  </si>
  <si>
    <t>Obec XY, adresa</t>
  </si>
  <si>
    <t>Město XY, adresa</t>
  </si>
  <si>
    <t>XY</t>
  </si>
  <si>
    <t>XY, adresa</t>
  </si>
  <si>
    <t>Agentura ochrany přírody a krajiny ČR - regionální pracoviště, Správa CHKO XY, adresa</t>
  </si>
  <si>
    <t>XY, Krajský úřad Zlínského kraje, Odbor životního prostředí a zemědělství, adresa</t>
  </si>
  <si>
    <t>XY, Oblastní inspektorát ČIŽP, adresa</t>
  </si>
  <si>
    <t>Statutární město XY, adresa</t>
  </si>
  <si>
    <t>LČR LS XY, pan/paní XY, revírník</t>
  </si>
  <si>
    <t>MěÚ XY, odbor ŽP, adresa</t>
  </si>
  <si>
    <t>Ekocentrum XY, adresa</t>
  </si>
  <si>
    <t>XY, OI Praha, adresa</t>
  </si>
  <si>
    <t>Obec XY</t>
  </si>
  <si>
    <t>XY, starostka</t>
  </si>
  <si>
    <t>potvrzení o účasti na dopravní nehodě XY, vyplacení náhrady škody XY</t>
  </si>
  <si>
    <t>xy</t>
  </si>
  <si>
    <t>LBC XY (6.2.8)</t>
  </si>
  <si>
    <t>pramen XY</t>
  </si>
  <si>
    <t>Natura 2000 XY</t>
  </si>
  <si>
    <t>Oblas XY</t>
  </si>
  <si>
    <t>Město XY</t>
  </si>
  <si>
    <t>Lesy města XY, s. r. o.</t>
  </si>
  <si>
    <t>Oblast XY celkem</t>
  </si>
  <si>
    <t>2009-2018</t>
  </si>
  <si>
    <t>2003-2012</t>
  </si>
  <si>
    <t>2010-2019</t>
  </si>
  <si>
    <t>2014-2023</t>
  </si>
  <si>
    <t>CELKEM SKUPINA</t>
  </si>
  <si>
    <t>starostka XY, tel 123456789</t>
  </si>
  <si>
    <t>starosta XY, tel 123456789</t>
  </si>
  <si>
    <t>jednatel XY, tel 123456789</t>
  </si>
  <si>
    <t>certifikovaný subjekt (název, adresa)</t>
  </si>
  <si>
    <t>čekatelé na členství ve skupině</t>
  </si>
  <si>
    <t>80</t>
  </si>
  <si>
    <t>x</t>
  </si>
  <si>
    <t>ŽL pokr. 3.10.2011</t>
  </si>
  <si>
    <t>I.st. chemie</t>
  </si>
  <si>
    <t>výpis z ŽL</t>
  </si>
  <si>
    <t>20.2.13-20.2.18</t>
  </si>
  <si>
    <t>platnost</t>
  </si>
  <si>
    <t>školení FSC</t>
  </si>
  <si>
    <t>školení FSC komplexní</t>
  </si>
  <si>
    <t>ŽL od 1.5.2001</t>
  </si>
  <si>
    <t>ŽL + chemie</t>
  </si>
  <si>
    <t>20</t>
  </si>
  <si>
    <t>průkaz</t>
  </si>
  <si>
    <t>10</t>
  </si>
  <si>
    <t>31.11.2016</t>
  </si>
  <si>
    <t>40</t>
  </si>
  <si>
    <t>ŽL od 27.1.97</t>
  </si>
  <si>
    <t>ŘP+ křov. od 11.8.09</t>
  </si>
  <si>
    <t>ŽL+pila</t>
  </si>
  <si>
    <t>od 8.6.13</t>
  </si>
  <si>
    <t>pěstebka</t>
  </si>
  <si>
    <t>Roční těžba dle dřevin a obnova přirozená a umělá- za 2017</t>
  </si>
  <si>
    <t>311B101</t>
  </si>
  <si>
    <t>126A9</t>
  </si>
  <si>
    <t>vyplacena náhrada škody 123,-Kč</t>
  </si>
  <si>
    <t>Poškozen sousední porost jiného vlastníka pádem stromu při obnovní těžbě v uvedeném porostu, dne XY byla sepsána Dohoda o narovnání mezi zúčastněnými stranami a vyplaceno odškodé, odpovědnost nesl dodavatel prací.</t>
  </si>
  <si>
    <t>logo v zápatí webové stránky</t>
  </si>
  <si>
    <t>XY, emailem</t>
  </si>
  <si>
    <t>112B06</t>
  </si>
  <si>
    <t>74A00, 11</t>
  </si>
  <si>
    <t>73B0b, 0a</t>
  </si>
  <si>
    <t>smlouva č.2017/10/1</t>
  </si>
  <si>
    <t>darovací smlouvy 2017</t>
  </si>
  <si>
    <t>plánovaná doprava dřevní hmoty obce XY přes cizí pozemek</t>
  </si>
  <si>
    <t>upřesnění účelu použití daru od obce XY</t>
  </si>
  <si>
    <t>Evidence vnějších kontaktů (zájmové skupiny, stížnosti, …), řešení sporů</t>
  </si>
  <si>
    <t>Natura 2000 "U rybníku"</t>
  </si>
  <si>
    <t>z. o. 10% - dílce 12A (kromě psk11), 12B</t>
  </si>
  <si>
    <t>oplocení, 22D11</t>
  </si>
  <si>
    <t>oplocení, 23D (1,69), 24B (8,66)</t>
  </si>
  <si>
    <t>z. o. 10% - dílce 23 A,  C</t>
  </si>
  <si>
    <t>z. o. 10% - odd. 104 dílce A-E</t>
  </si>
  <si>
    <t>z. o. 10% - dílec 93C, 93B</t>
  </si>
  <si>
    <t>z. o. 10% - dílec 72D</t>
  </si>
  <si>
    <t>z. o. 10% - odd. 202 mimo dílec D</t>
  </si>
  <si>
    <t>z. o. 10% - odd. 304</t>
  </si>
  <si>
    <t>Dílec 81 A</t>
  </si>
  <si>
    <t>Dílce 203 A, B - překryv s LBC</t>
  </si>
  <si>
    <t>psk 310 A 10 část, plocha cca</t>
  </si>
  <si>
    <t>dílce 201D, 203A,B, 203F,303A,304A, 304C, 306A</t>
  </si>
  <si>
    <t>ÚSES v návrhu - dílec 21B</t>
  </si>
  <si>
    <t xml:space="preserve">dílec 30B </t>
  </si>
  <si>
    <t xml:space="preserve">z. o. 10% - dílec 21J </t>
  </si>
  <si>
    <t>z. o. 10% - dílec 21H</t>
  </si>
  <si>
    <t>monitoring (datum, kdo)</t>
  </si>
  <si>
    <t>23.10.2017 rozhovor s XY</t>
  </si>
  <si>
    <t>2017 těžba PÚ harvestor, drobné opravy objektu</t>
  </si>
  <si>
    <t>v roce 2017 nic</t>
  </si>
  <si>
    <t>konzultace s XY</t>
  </si>
  <si>
    <t>ZO ČSOP Ekocentrum XY, adresa</t>
  </si>
  <si>
    <t>XY, Magistrát města XY, OŽPaZ, adresa</t>
  </si>
  <si>
    <t>pokyn účetním, odbytu - druh cert. dříví FSC 100%, číslo cert.</t>
  </si>
  <si>
    <t>řešit problém osamoceného těžaře ("Bezpečnost práce při těžbě dříví")</t>
  </si>
  <si>
    <t>Poznámky k úpravě směrnic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</si>
</sst>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"/>
    <numFmt numFmtId="165" formatCode="d/m/yy"/>
    <numFmt numFmtId="166" formatCode="0.000"/>
  </numFmts>
  <fonts count="4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sz val="8"/>
      <color indexed="8"/>
      <name val="Arial"/>
      <family val="2"/>
    </font>
    <font>
      <i/>
      <sz val="10"/>
      <name val="Arial CE"/>
      <charset val="238"/>
    </font>
    <font>
      <sz val="10"/>
      <color indexed="8"/>
      <name val="Arial"/>
      <family val="2"/>
    </font>
    <font>
      <sz val="12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u/>
      <sz val="11"/>
      <color indexed="12"/>
      <name val="Arial CE"/>
      <charset val="238"/>
    </font>
    <font>
      <b/>
      <sz val="11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0"/>
      <name val="Arial CE"/>
      <family val="2"/>
      <charset val="238"/>
    </font>
    <font>
      <b/>
      <u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MS Reference Sans Serif"/>
      <family val="2"/>
      <charset val="238"/>
    </font>
    <font>
      <sz val="11"/>
      <name val="Calibri"/>
      <family val="2"/>
      <charset val="238"/>
    </font>
    <font>
      <sz val="8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 CE"/>
      <charset val="238"/>
    </font>
    <font>
      <sz val="10"/>
      <color indexed="10"/>
      <name val="Arial CE"/>
      <charset val="238"/>
    </font>
    <font>
      <u/>
      <sz val="10"/>
      <color indexed="12"/>
      <name val="Arial CE"/>
      <family val="2"/>
      <charset val="238"/>
    </font>
    <font>
      <sz val="10"/>
      <color rgb="FFFF0000"/>
      <name val="Arial CE"/>
      <family val="2"/>
      <charset val="238"/>
    </font>
    <font>
      <sz val="11"/>
      <color indexed="10"/>
      <name val="Arial CE"/>
      <charset val="238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</borders>
  <cellStyleXfs count="292">
    <xf numFmtId="0" fontId="0" fillId="0" borderId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2" fillId="3" borderId="0" applyNumberFormat="0" applyBorder="0" applyAlignment="0" applyProtection="0"/>
    <xf numFmtId="0" fontId="33" fillId="20" borderId="1" applyNumberFormat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3" fillId="21" borderId="6" applyNumberFormat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32" fillId="7" borderId="1" applyNumberFormat="0" applyAlignment="0" applyProtection="0"/>
    <xf numFmtId="0" fontId="23" fillId="21" borderId="6" applyNumberFormat="0" applyAlignment="0" applyProtection="0"/>
    <xf numFmtId="0" fontId="23" fillId="21" borderId="6" applyNumberFormat="0" applyAlignment="0" applyProtection="0"/>
    <xf numFmtId="0" fontId="23" fillId="21" borderId="6" applyNumberFormat="0" applyAlignment="0" applyProtection="0"/>
    <xf numFmtId="0" fontId="23" fillId="21" borderId="6" applyNumberFormat="0" applyAlignment="0" applyProtection="0"/>
    <xf numFmtId="0" fontId="29" fillId="0" borderId="7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36" fillId="0" borderId="0"/>
    <xf numFmtId="0" fontId="36" fillId="0" borderId="0"/>
    <xf numFmtId="0" fontId="42" fillId="0" borderId="0"/>
    <xf numFmtId="0" fontId="42" fillId="0" borderId="0"/>
    <xf numFmtId="0" fontId="36" fillId="0" borderId="0"/>
    <xf numFmtId="0" fontId="36" fillId="0" borderId="0"/>
    <xf numFmtId="0" fontId="36" fillId="0" borderId="0"/>
    <xf numFmtId="0" fontId="10" fillId="0" borderId="0"/>
    <xf numFmtId="0" fontId="10" fillId="0" borderId="0"/>
    <xf numFmtId="0" fontId="36" fillId="0" borderId="0"/>
    <xf numFmtId="0" fontId="10" fillId="0" borderId="0"/>
    <xf numFmtId="0" fontId="10" fillId="0" borderId="0"/>
    <xf numFmtId="0" fontId="36" fillId="0" borderId="0"/>
    <xf numFmtId="0" fontId="36" fillId="0" borderId="0"/>
    <xf numFmtId="0" fontId="10" fillId="0" borderId="0"/>
    <xf numFmtId="0" fontId="38" fillId="0" borderId="0"/>
    <xf numFmtId="0" fontId="10" fillId="0" borderId="0"/>
    <xf numFmtId="0" fontId="36" fillId="0" borderId="0"/>
    <xf numFmtId="0" fontId="36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6" fillId="0" borderId="0"/>
    <xf numFmtId="0" fontId="36" fillId="0" borderId="0"/>
    <xf numFmtId="0" fontId="38" fillId="0" borderId="0"/>
    <xf numFmtId="0" fontId="38" fillId="0" borderId="0"/>
    <xf numFmtId="0" fontId="36" fillId="0" borderId="0"/>
    <xf numFmtId="0" fontId="38" fillId="0" borderId="0"/>
    <xf numFmtId="0" fontId="10" fillId="0" borderId="0"/>
    <xf numFmtId="0" fontId="38" fillId="0" borderId="0"/>
    <xf numFmtId="0" fontId="10" fillId="0" borderId="0"/>
    <xf numFmtId="0" fontId="10" fillId="0" borderId="0"/>
    <xf numFmtId="0" fontId="42" fillId="0" borderId="0"/>
    <xf numFmtId="0" fontId="42" fillId="0" borderId="0"/>
    <xf numFmtId="0" fontId="10" fillId="0" borderId="0"/>
    <xf numFmtId="0" fontId="38" fillId="0" borderId="0"/>
    <xf numFmtId="0" fontId="38" fillId="0" borderId="0"/>
    <xf numFmtId="0" fontId="36" fillId="0" borderId="0"/>
    <xf numFmtId="0" fontId="36" fillId="0" borderId="0"/>
    <xf numFmtId="0" fontId="38" fillId="0" borderId="0"/>
    <xf numFmtId="0" fontId="38" fillId="0" borderId="0"/>
    <xf numFmtId="0" fontId="36" fillId="0" borderId="0"/>
    <xf numFmtId="0" fontId="36" fillId="0" borderId="0"/>
    <xf numFmtId="0" fontId="42" fillId="0" borderId="0"/>
    <xf numFmtId="0" fontId="38" fillId="0" borderId="0"/>
    <xf numFmtId="0" fontId="36" fillId="0" borderId="0"/>
    <xf numFmtId="0" fontId="36" fillId="0" borderId="0"/>
    <xf numFmtId="0" fontId="38" fillId="0" borderId="0"/>
    <xf numFmtId="0" fontId="36" fillId="0" borderId="0"/>
    <xf numFmtId="0" fontId="42" fillId="0" borderId="0"/>
    <xf numFmtId="0" fontId="42" fillId="0" borderId="0"/>
    <xf numFmtId="0" fontId="10" fillId="0" borderId="0"/>
    <xf numFmtId="0" fontId="42" fillId="0" borderId="0"/>
    <xf numFmtId="0" fontId="4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2" fillId="0" borderId="0"/>
    <xf numFmtId="0" fontId="19" fillId="23" borderId="8" applyNumberFormat="0" applyFont="0" applyAlignment="0" applyProtection="0"/>
    <xf numFmtId="0" fontId="34" fillId="20" borderId="9" applyNumberFormat="0" applyAlignment="0" applyProtection="0"/>
    <xf numFmtId="0" fontId="38" fillId="23" borderId="8" applyNumberFormat="0" applyFont="0" applyAlignment="0" applyProtection="0"/>
    <xf numFmtId="0" fontId="38" fillId="23" borderId="8" applyNumberFormat="0" applyFont="0" applyAlignment="0" applyProtection="0"/>
    <xf numFmtId="0" fontId="38" fillId="23" borderId="8" applyNumberFormat="0" applyFont="0" applyAlignment="0" applyProtection="0"/>
    <xf numFmtId="0" fontId="36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36" fillId="23" borderId="8" applyNumberFormat="0" applyFont="0" applyAlignment="0" applyProtection="0"/>
    <xf numFmtId="0" fontId="36" fillId="23" borderId="8" applyNumberFormat="0" applyFont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32" fillId="7" borderId="1" applyNumberFormat="0" applyAlignment="0" applyProtection="0"/>
    <xf numFmtId="0" fontId="32" fillId="7" borderId="1" applyNumberFormat="0" applyAlignment="0" applyProtection="0"/>
    <xf numFmtId="0" fontId="32" fillId="7" borderId="1" applyNumberFormat="0" applyAlignment="0" applyProtection="0"/>
    <xf numFmtId="0" fontId="32" fillId="7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34" fillId="20" borderId="9" applyNumberFormat="0" applyAlignment="0" applyProtection="0"/>
    <xf numFmtId="0" fontId="34" fillId="20" borderId="9" applyNumberFormat="0" applyAlignment="0" applyProtection="0"/>
    <xf numFmtId="0" fontId="34" fillId="20" borderId="9" applyNumberFormat="0" applyAlignment="0" applyProtection="0"/>
    <xf numFmtId="0" fontId="34" fillId="20" borderId="9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3" fillId="0" borderId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04">
    <xf numFmtId="0" fontId="0" fillId="0" borderId="0" xfId="0"/>
    <xf numFmtId="0" fontId="3" fillId="0" borderId="0" xfId="0" applyFont="1"/>
    <xf numFmtId="0" fontId="0" fillId="0" borderId="0" xfId="0" applyAlignment="1">
      <alignment vertical="top" wrapText="1"/>
    </xf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10" xfId="0" applyBorder="1"/>
    <xf numFmtId="14" fontId="0" fillId="0" borderId="10" xfId="0" applyNumberFormat="1" applyBorder="1"/>
    <xf numFmtId="49" fontId="0" fillId="0" borderId="0" xfId="0" applyNumberFormat="1"/>
    <xf numFmtId="2" fontId="0" fillId="0" borderId="0" xfId="0" applyNumberFormat="1"/>
    <xf numFmtId="49" fontId="0" fillId="0" borderId="10" xfId="0" applyNumberFormat="1" applyBorder="1"/>
    <xf numFmtId="2" fontId="0" fillId="0" borderId="10" xfId="0" applyNumberFormat="1" applyBorder="1"/>
    <xf numFmtId="0" fontId="0" fillId="0" borderId="11" xfId="0" applyBorder="1"/>
    <xf numFmtId="0" fontId="0" fillId="0" borderId="12" xfId="0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 vertical="top" wrapText="1"/>
    </xf>
    <xf numFmtId="0" fontId="3" fillId="0" borderId="0" xfId="0" applyFont="1" applyBorder="1" applyAlignment="1">
      <alignment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6" fontId="9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wrapText="1"/>
    </xf>
    <xf numFmtId="0" fontId="0" fillId="0" borderId="0" xfId="0" applyAlignment="1">
      <alignment vertical="center"/>
    </xf>
    <xf numFmtId="0" fontId="0" fillId="0" borderId="16" xfId="0" applyBorder="1"/>
    <xf numFmtId="0" fontId="0" fillId="0" borderId="14" xfId="0" applyBorder="1"/>
    <xf numFmtId="0" fontId="11" fillId="0" borderId="10" xfId="0" applyFont="1" applyBorder="1"/>
    <xf numFmtId="49" fontId="11" fillId="0" borderId="10" xfId="0" applyNumberFormat="1" applyFont="1" applyBorder="1"/>
    <xf numFmtId="2" fontId="11" fillId="0" borderId="10" xfId="0" applyNumberFormat="1" applyFont="1" applyBorder="1"/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17" xfId="0" applyFont="1" applyBorder="1" applyAlignment="1">
      <alignment horizontal="center"/>
    </xf>
    <xf numFmtId="0" fontId="11" fillId="0" borderId="10" xfId="0" applyFont="1" applyFill="1" applyBorder="1"/>
    <xf numFmtId="2" fontId="14" fillId="24" borderId="21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2" fontId="11" fillId="0" borderId="1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0" fillId="0" borderId="23" xfId="0" applyNumberFormat="1" applyBorder="1" applyAlignment="1"/>
    <xf numFmtId="4" fontId="0" fillId="0" borderId="25" xfId="0" applyNumberFormat="1" applyBorder="1" applyAlignment="1"/>
    <xf numFmtId="4" fontId="0" fillId="0" borderId="10" xfId="0" applyNumberFormat="1" applyBorder="1" applyAlignment="1"/>
    <xf numFmtId="4" fontId="0" fillId="0" borderId="26" xfId="0" applyNumberFormat="1" applyBorder="1" applyAlignment="1"/>
    <xf numFmtId="4" fontId="0" fillId="0" borderId="27" xfId="0" applyNumberFormat="1" applyBorder="1" applyAlignment="1"/>
    <xf numFmtId="0" fontId="0" fillId="0" borderId="28" xfId="0" applyBorder="1"/>
    <xf numFmtId="0" fontId="0" fillId="0" borderId="29" xfId="0" applyBorder="1" applyAlignment="1">
      <alignment horizontal="center"/>
    </xf>
    <xf numFmtId="4" fontId="0" fillId="0" borderId="30" xfId="0" applyNumberFormat="1" applyBorder="1" applyAlignment="1"/>
    <xf numFmtId="4" fontId="0" fillId="0" borderId="31" xfId="0" applyNumberFormat="1" applyBorder="1" applyAlignment="1"/>
    <xf numFmtId="4" fontId="0" fillId="0" borderId="11" xfId="0" applyNumberFormat="1" applyBorder="1" applyAlignment="1"/>
    <xf numFmtId="0" fontId="37" fillId="26" borderId="32" xfId="0" applyFont="1" applyFill="1" applyBorder="1"/>
    <xf numFmtId="4" fontId="0" fillId="0" borderId="33" xfId="0" applyNumberFormat="1" applyBorder="1" applyAlignment="1"/>
    <xf numFmtId="4" fontId="0" fillId="0" borderId="34" xfId="0" applyNumberFormat="1" applyBorder="1" applyAlignment="1"/>
    <xf numFmtId="4" fontId="0" fillId="0" borderId="35" xfId="0" applyNumberFormat="1" applyBorder="1" applyAlignment="1"/>
    <xf numFmtId="4" fontId="0" fillId="0" borderId="36" xfId="0" applyNumberFormat="1" applyBorder="1" applyAlignment="1"/>
    <xf numFmtId="4" fontId="0" fillId="0" borderId="37" xfId="0" applyNumberFormat="1" applyBorder="1" applyAlignment="1"/>
    <xf numFmtId="0" fontId="11" fillId="0" borderId="0" xfId="0" applyFont="1"/>
    <xf numFmtId="2" fontId="0" fillId="0" borderId="0" xfId="0" applyNumberFormat="1" applyAlignment="1">
      <alignment horizontal="center"/>
    </xf>
    <xf numFmtId="0" fontId="0" fillId="26" borderId="38" xfId="0" applyFill="1" applyBorder="1"/>
    <xf numFmtId="4" fontId="0" fillId="0" borderId="39" xfId="0" applyNumberFormat="1" applyBorder="1" applyAlignment="1"/>
    <xf numFmtId="4" fontId="0" fillId="0" borderId="40" xfId="0" applyNumberFormat="1" applyBorder="1" applyAlignment="1"/>
    <xf numFmtId="4" fontId="0" fillId="0" borderId="41" xfId="0" applyNumberFormat="1" applyBorder="1" applyAlignment="1"/>
    <xf numFmtId="0" fontId="37" fillId="26" borderId="42" xfId="0" applyFont="1" applyFill="1" applyBorder="1"/>
    <xf numFmtId="0" fontId="37" fillId="25" borderId="38" xfId="0" applyFont="1" applyFill="1" applyBorder="1"/>
    <xf numFmtId="4" fontId="0" fillId="0" borderId="43" xfId="0" applyNumberFormat="1" applyBorder="1" applyAlignment="1"/>
    <xf numFmtId="4" fontId="0" fillId="0" borderId="44" xfId="0" applyNumberFormat="1" applyBorder="1" applyAlignment="1"/>
    <xf numFmtId="4" fontId="0" fillId="0" borderId="45" xfId="0" applyNumberFormat="1" applyBorder="1" applyAlignment="1"/>
    <xf numFmtId="4" fontId="7" fillId="0" borderId="39" xfId="0" applyNumberFormat="1" applyFont="1" applyBorder="1" applyAlignment="1">
      <alignment horizontal="center"/>
    </xf>
    <xf numFmtId="3" fontId="7" fillId="0" borderId="40" xfId="0" applyNumberFormat="1" applyFont="1" applyBorder="1" applyAlignment="1">
      <alignment horizontal="center"/>
    </xf>
    <xf numFmtId="3" fontId="7" fillId="0" borderId="41" xfId="0" applyNumberFormat="1" applyFont="1" applyBorder="1" applyAlignment="1">
      <alignment horizontal="center"/>
    </xf>
    <xf numFmtId="2" fontId="3" fillId="27" borderId="33" xfId="0" applyNumberFormat="1" applyFont="1" applyFill="1" applyBorder="1" applyAlignment="1">
      <alignment horizontal="center"/>
    </xf>
    <xf numFmtId="0" fontId="3" fillId="27" borderId="34" xfId="0" applyFont="1" applyFill="1" applyBorder="1" applyAlignment="1">
      <alignment horizontal="center"/>
    </xf>
    <xf numFmtId="2" fontId="3" fillId="27" borderId="35" xfId="0" applyNumberFormat="1" applyFont="1" applyFill="1" applyBorder="1" applyAlignment="1">
      <alignment horizontal="center"/>
    </xf>
    <xf numFmtId="0" fontId="3" fillId="27" borderId="26" xfId="0" applyFont="1" applyFill="1" applyBorder="1" applyAlignment="1">
      <alignment horizontal="center"/>
    </xf>
    <xf numFmtId="0" fontId="3" fillId="27" borderId="35" xfId="0" applyFont="1" applyFill="1" applyBorder="1" applyAlignment="1">
      <alignment horizontal="center"/>
    </xf>
    <xf numFmtId="0" fontId="3" fillId="27" borderId="36" xfId="0" applyFont="1" applyFill="1" applyBorder="1" applyAlignment="1">
      <alignment horizontal="center"/>
    </xf>
    <xf numFmtId="0" fontId="3" fillId="27" borderId="31" xfId="0" applyFont="1" applyFill="1" applyBorder="1" applyAlignment="1">
      <alignment horizontal="center"/>
    </xf>
    <xf numFmtId="2" fontId="0" fillId="27" borderId="33" xfId="0" applyNumberFormat="1" applyFill="1" applyBorder="1" applyAlignment="1">
      <alignment horizontal="center"/>
    </xf>
    <xf numFmtId="0" fontId="0" fillId="27" borderId="34" xfId="0" applyFill="1" applyBorder="1" applyAlignment="1">
      <alignment horizontal="center"/>
    </xf>
    <xf numFmtId="0" fontId="0" fillId="27" borderId="36" xfId="0" applyFill="1" applyBorder="1" applyAlignment="1">
      <alignment horizontal="center"/>
    </xf>
    <xf numFmtId="0" fontId="0" fillId="27" borderId="31" xfId="0" applyFill="1" applyBorder="1" applyAlignment="1">
      <alignment horizontal="center"/>
    </xf>
    <xf numFmtId="0" fontId="0" fillId="27" borderId="45" xfId="0" applyFill="1" applyBorder="1" applyAlignment="1">
      <alignment horizontal="center"/>
    </xf>
    <xf numFmtId="0" fontId="40" fillId="0" borderId="0" xfId="0" applyFont="1" applyAlignment="1">
      <alignment vertical="center"/>
    </xf>
    <xf numFmtId="0" fontId="0" fillId="28" borderId="10" xfId="0" applyFill="1" applyBorder="1" applyAlignment="1">
      <alignment horizontal="center"/>
    </xf>
    <xf numFmtId="49" fontId="0" fillId="28" borderId="10" xfId="0" applyNumberFormat="1" applyFill="1" applyBorder="1"/>
    <xf numFmtId="2" fontId="0" fillId="28" borderId="10" xfId="0" applyNumberFormat="1" applyFill="1" applyBorder="1" applyAlignment="1">
      <alignment horizontal="center"/>
    </xf>
    <xf numFmtId="0" fontId="0" fillId="28" borderId="10" xfId="0" applyFill="1" applyBorder="1"/>
    <xf numFmtId="2" fontId="0" fillId="28" borderId="10" xfId="0" applyNumberFormat="1" applyFill="1" applyBorder="1"/>
    <xf numFmtId="14" fontId="0" fillId="0" borderId="10" xfId="0" applyNumberFormat="1" applyBorder="1" applyAlignment="1">
      <alignment horizontal="center"/>
    </xf>
    <xf numFmtId="0" fontId="0" fillId="29" borderId="10" xfId="0" applyFill="1" applyBorder="1" applyAlignment="1">
      <alignment horizontal="center"/>
    </xf>
    <xf numFmtId="49" fontId="0" fillId="29" borderId="10" xfId="0" applyNumberFormat="1" applyFill="1" applyBorder="1"/>
    <xf numFmtId="2" fontId="0" fillId="29" borderId="10" xfId="0" applyNumberFormat="1" applyFill="1" applyBorder="1" applyAlignment="1">
      <alignment horizontal="center"/>
    </xf>
    <xf numFmtId="0" fontId="0" fillId="29" borderId="10" xfId="0" applyFill="1" applyBorder="1"/>
    <xf numFmtId="0" fontId="4" fillId="30" borderId="13" xfId="0" applyFont="1" applyFill="1" applyBorder="1" applyAlignment="1">
      <alignment wrapText="1"/>
    </xf>
    <xf numFmtId="0" fontId="4" fillId="29" borderId="38" xfId="0" quotePrefix="1" applyFont="1" applyFill="1" applyBorder="1" applyAlignment="1">
      <alignment horizontal="left" wrapText="1"/>
    </xf>
    <xf numFmtId="0" fontId="4" fillId="30" borderId="42" xfId="0" quotePrefix="1" applyFont="1" applyFill="1" applyBorder="1" applyAlignment="1">
      <alignment horizontal="left" vertical="center" wrapText="1"/>
    </xf>
    <xf numFmtId="2" fontId="14" fillId="31" borderId="53" xfId="0" applyNumberFormat="1" applyFont="1" applyFill="1" applyBorder="1" applyAlignment="1">
      <alignment horizontal="center" wrapText="1"/>
    </xf>
    <xf numFmtId="0" fontId="0" fillId="0" borderId="0" xfId="0" applyBorder="1"/>
    <xf numFmtId="4" fontId="7" fillId="0" borderId="43" xfId="0" applyNumberFormat="1" applyFont="1" applyBorder="1" applyAlignment="1">
      <alignment horizontal="center"/>
    </xf>
    <xf numFmtId="3" fontId="7" fillId="0" borderId="44" xfId="0" applyNumberFormat="1" applyFont="1" applyBorder="1" applyAlignment="1">
      <alignment horizontal="center"/>
    </xf>
    <xf numFmtId="3" fontId="7" fillId="0" borderId="45" xfId="0" applyNumberFormat="1" applyFont="1" applyBorder="1" applyAlignment="1">
      <alignment horizontal="center"/>
    </xf>
    <xf numFmtId="0" fontId="37" fillId="26" borderId="50" xfId="0" applyFont="1" applyFill="1" applyBorder="1"/>
    <xf numFmtId="4" fontId="0" fillId="0" borderId="14" xfId="0" applyNumberFormat="1" applyBorder="1" applyAlignment="1"/>
    <xf numFmtId="0" fontId="37" fillId="26" borderId="57" xfId="0" applyFont="1" applyFill="1" applyBorder="1"/>
    <xf numFmtId="0" fontId="0" fillId="26" borderId="13" xfId="0" applyFill="1" applyBorder="1"/>
    <xf numFmtId="4" fontId="0" fillId="0" borderId="21" xfId="0" applyNumberFormat="1" applyBorder="1" applyAlignment="1"/>
    <xf numFmtId="166" fontId="9" fillId="0" borderId="60" xfId="0" applyNumberFormat="1" applyFont="1" applyBorder="1" applyAlignment="1">
      <alignment horizontal="center" vertical="center" wrapText="1"/>
    </xf>
    <xf numFmtId="2" fontId="0" fillId="27" borderId="14" xfId="0" applyNumberFormat="1" applyFill="1" applyBorder="1" applyAlignment="1">
      <alignment horizontal="center"/>
    </xf>
    <xf numFmtId="4" fontId="0" fillId="27" borderId="43" xfId="0" applyNumberFormat="1" applyFill="1" applyBorder="1" applyAlignment="1">
      <alignment horizontal="center"/>
    </xf>
    <xf numFmtId="2" fontId="14" fillId="25" borderId="13" xfId="0" applyNumberFormat="1" applyFont="1" applyFill="1" applyBorder="1" applyAlignment="1">
      <alignment horizontal="center" wrapText="1"/>
    </xf>
    <xf numFmtId="2" fontId="0" fillId="29" borderId="10" xfId="0" applyNumberFormat="1" applyFill="1" applyBorder="1"/>
    <xf numFmtId="0" fontId="37" fillId="29" borderId="42" xfId="0" applyFont="1" applyFill="1" applyBorder="1"/>
    <xf numFmtId="0" fontId="37" fillId="29" borderId="32" xfId="0" applyFont="1" applyFill="1" applyBorder="1"/>
    <xf numFmtId="0" fontId="37" fillId="29" borderId="56" xfId="0" applyFont="1" applyFill="1" applyBorder="1"/>
    <xf numFmtId="0" fontId="37" fillId="29" borderId="50" xfId="0" applyFont="1" applyFill="1" applyBorder="1"/>
    <xf numFmtId="0" fontId="37" fillId="29" borderId="38" xfId="0" applyFont="1" applyFill="1" applyBorder="1" applyAlignment="1">
      <alignment horizontal="center"/>
    </xf>
    <xf numFmtId="0" fontId="37" fillId="29" borderId="53" xfId="0" applyFont="1" applyFill="1" applyBorder="1" applyAlignment="1">
      <alignment horizontal="center"/>
    </xf>
    <xf numFmtId="0" fontId="0" fillId="0" borderId="61" xfId="0" applyBorder="1"/>
    <xf numFmtId="0" fontId="0" fillId="34" borderId="0" xfId="0" applyFill="1"/>
    <xf numFmtId="0" fontId="41" fillId="34" borderId="0" xfId="0" applyFont="1" applyFill="1" applyBorder="1"/>
    <xf numFmtId="2" fontId="41" fillId="34" borderId="0" xfId="0" applyNumberFormat="1" applyFont="1" applyFill="1" applyBorder="1"/>
    <xf numFmtId="164" fontId="41" fillId="34" borderId="0" xfId="0" applyNumberFormat="1" applyFont="1" applyFill="1" applyBorder="1"/>
    <xf numFmtId="3" fontId="41" fillId="34" borderId="0" xfId="0" applyNumberFormat="1" applyFont="1" applyFill="1" applyBorder="1" applyAlignment="1">
      <alignment horizontal="center"/>
    </xf>
    <xf numFmtId="0" fontId="41" fillId="34" borderId="0" xfId="0" applyFont="1" applyFill="1" applyBorder="1" applyAlignment="1">
      <alignment horizontal="center"/>
    </xf>
    <xf numFmtId="0" fontId="41" fillId="34" borderId="0" xfId="0" applyFont="1" applyFill="1" applyBorder="1" applyAlignment="1">
      <alignment wrapText="1"/>
    </xf>
    <xf numFmtId="0" fontId="41" fillId="34" borderId="0" xfId="0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wrapText="1"/>
    </xf>
    <xf numFmtId="2" fontId="0" fillId="0" borderId="10" xfId="0" applyNumberFormat="1" applyFill="1" applyBorder="1" applyAlignment="1">
      <alignment wrapText="1"/>
    </xf>
    <xf numFmtId="1" fontId="0" fillId="0" borderId="10" xfId="0" applyNumberFormat="1" applyBorder="1" applyAlignment="1">
      <alignment wrapText="1"/>
    </xf>
    <xf numFmtId="0" fontId="0" fillId="0" borderId="10" xfId="0" applyFill="1" applyBorder="1" applyAlignment="1">
      <alignment vertical="center"/>
    </xf>
    <xf numFmtId="0" fontId="0" fillId="0" borderId="16" xfId="0" applyBorder="1" applyAlignment="1">
      <alignment wrapText="1"/>
    </xf>
    <xf numFmtId="0" fontId="0" fillId="0" borderId="23" xfId="0" applyBorder="1" applyAlignment="1">
      <alignment vertical="center"/>
    </xf>
    <xf numFmtId="0" fontId="0" fillId="0" borderId="23" xfId="0" applyBorder="1" applyAlignment="1">
      <alignment wrapText="1"/>
    </xf>
    <xf numFmtId="0" fontId="0" fillId="0" borderId="23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wrapText="1"/>
    </xf>
    <xf numFmtId="0" fontId="0" fillId="0" borderId="26" xfId="0" applyBorder="1"/>
    <xf numFmtId="0" fontId="0" fillId="0" borderId="25" xfId="0" applyBorder="1" applyAlignment="1">
      <alignment vertical="center"/>
    </xf>
    <xf numFmtId="0" fontId="0" fillId="0" borderId="25" xfId="0" applyBorder="1" applyAlignment="1">
      <alignment wrapText="1"/>
    </xf>
    <xf numFmtId="0" fontId="0" fillId="0" borderId="31" xfId="0" applyBorder="1"/>
    <xf numFmtId="0" fontId="0" fillId="0" borderId="27" xfId="0" applyBorder="1" applyAlignment="1">
      <alignment vertical="center"/>
    </xf>
    <xf numFmtId="0" fontId="0" fillId="0" borderId="27" xfId="0" applyBorder="1" applyAlignment="1">
      <alignment wrapText="1"/>
    </xf>
    <xf numFmtId="0" fontId="0" fillId="0" borderId="34" xfId="0" applyBorder="1"/>
    <xf numFmtId="0" fontId="0" fillId="0" borderId="27" xfId="0" applyFill="1" applyBorder="1" applyAlignment="1">
      <alignment vertical="center"/>
    </xf>
    <xf numFmtId="2" fontId="0" fillId="0" borderId="27" xfId="0" applyNumberFormat="1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wrapText="1"/>
    </xf>
    <xf numFmtId="1" fontId="0" fillId="0" borderId="27" xfId="0" applyNumberFormat="1" applyBorder="1" applyAlignment="1">
      <alignment wrapText="1"/>
    </xf>
    <xf numFmtId="1" fontId="0" fillId="0" borderId="25" xfId="0" applyNumberFormat="1" applyBorder="1" applyAlignment="1">
      <alignment wrapText="1"/>
    </xf>
    <xf numFmtId="2" fontId="0" fillId="0" borderId="25" xfId="0" applyNumberFormat="1" applyBorder="1" applyAlignment="1">
      <alignment wrapText="1"/>
    </xf>
    <xf numFmtId="0" fontId="11" fillId="0" borderId="14" xfId="0" applyFont="1" applyBorder="1" applyAlignment="1">
      <alignment vertical="center"/>
    </xf>
    <xf numFmtId="0" fontId="11" fillId="0" borderId="12" xfId="0" applyFont="1" applyBorder="1" applyAlignment="1">
      <alignment horizontal="center"/>
    </xf>
    <xf numFmtId="0" fontId="11" fillId="36" borderId="0" xfId="0" applyFont="1" applyFill="1" applyBorder="1"/>
    <xf numFmtId="0" fontId="11" fillId="36" borderId="0" xfId="0" applyFont="1" applyFill="1" applyAlignment="1">
      <alignment horizontal="left"/>
    </xf>
    <xf numFmtId="0" fontId="0" fillId="0" borderId="2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62" xfId="0" applyBorder="1"/>
    <xf numFmtId="0" fontId="0" fillId="0" borderId="64" xfId="0" applyBorder="1"/>
    <xf numFmtId="0" fontId="0" fillId="0" borderId="69" xfId="0" applyBorder="1"/>
    <xf numFmtId="0" fontId="0" fillId="0" borderId="64" xfId="0" applyFill="1" applyBorder="1"/>
    <xf numFmtId="0" fontId="0" fillId="0" borderId="60" xfId="0" applyBorder="1"/>
    <xf numFmtId="2" fontId="0" fillId="0" borderId="69" xfId="0" applyNumberFormat="1" applyBorder="1"/>
    <xf numFmtId="0" fontId="11" fillId="0" borderId="11" xfId="0" applyFont="1" applyBorder="1" applyAlignment="1">
      <alignment horizontal="center"/>
    </xf>
    <xf numFmtId="0" fontId="0" fillId="0" borderId="70" xfId="0" applyBorder="1"/>
    <xf numFmtId="0" fontId="0" fillId="0" borderId="27" xfId="0" applyBorder="1"/>
    <xf numFmtId="0" fontId="0" fillId="0" borderId="25" xfId="0" applyBorder="1"/>
    <xf numFmtId="0" fontId="0" fillId="0" borderId="16" xfId="0" applyFill="1" applyBorder="1" applyAlignment="1">
      <alignment vertical="center"/>
    </xf>
    <xf numFmtId="0" fontId="0" fillId="0" borderId="33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11" fillId="36" borderId="0" xfId="0" applyFont="1" applyFill="1" applyBorder="1" applyAlignment="1">
      <alignment horizontal="left"/>
    </xf>
    <xf numFmtId="0" fontId="18" fillId="0" borderId="0" xfId="0" applyFont="1" applyAlignment="1">
      <alignment horizontal="center" vertical="center"/>
    </xf>
    <xf numFmtId="0" fontId="0" fillId="32" borderId="10" xfId="0" applyFill="1" applyBorder="1" applyAlignment="1">
      <alignment horizontal="center"/>
    </xf>
    <xf numFmtId="49" fontId="0" fillId="32" borderId="10" xfId="0" applyNumberFormat="1" applyFill="1" applyBorder="1"/>
    <xf numFmtId="2" fontId="0" fillId="32" borderId="10" xfId="0" applyNumberFormat="1" applyFill="1" applyBorder="1" applyAlignment="1">
      <alignment horizontal="center"/>
    </xf>
    <xf numFmtId="0" fontId="0" fillId="32" borderId="10" xfId="0" applyFill="1" applyBorder="1"/>
    <xf numFmtId="0" fontId="43" fillId="0" borderId="62" xfId="0" applyFont="1" applyBorder="1"/>
    <xf numFmtId="0" fontId="43" fillId="0" borderId="64" xfId="0" applyFont="1" applyBorder="1"/>
    <xf numFmtId="0" fontId="43" fillId="0" borderId="69" xfId="0" applyFont="1" applyBorder="1"/>
    <xf numFmtId="0" fontId="0" fillId="0" borderId="62" xfId="0" applyBorder="1" applyAlignment="1">
      <alignment horizontal="left" vertical="center" wrapText="1"/>
    </xf>
    <xf numFmtId="4" fontId="43" fillId="34" borderId="23" xfId="0" applyNumberFormat="1" applyFont="1" applyFill="1" applyBorder="1" applyAlignment="1"/>
    <xf numFmtId="4" fontId="43" fillId="34" borderId="30" xfId="0" applyNumberFormat="1" applyFont="1" applyFill="1" applyBorder="1" applyAlignment="1"/>
    <xf numFmtId="4" fontId="43" fillId="34" borderId="10" xfId="0" applyNumberFormat="1" applyFont="1" applyFill="1" applyBorder="1" applyAlignment="1"/>
    <xf numFmtId="4" fontId="43" fillId="34" borderId="26" xfId="0" applyNumberFormat="1" applyFont="1" applyFill="1" applyBorder="1" applyAlignment="1"/>
    <xf numFmtId="4" fontId="43" fillId="34" borderId="58" xfId="0" applyNumberFormat="1" applyFont="1" applyFill="1" applyBorder="1" applyAlignment="1"/>
    <xf numFmtId="4" fontId="43" fillId="34" borderId="16" xfId="0" applyNumberFormat="1" applyFont="1" applyFill="1" applyBorder="1" applyAlignment="1"/>
    <xf numFmtId="4" fontId="43" fillId="34" borderId="59" xfId="0" applyNumberFormat="1" applyFont="1" applyFill="1" applyBorder="1" applyAlignment="1"/>
    <xf numFmtId="1" fontId="0" fillId="27" borderId="36" xfId="0" applyNumberFormat="1" applyFill="1" applyBorder="1" applyAlignment="1">
      <alignment horizontal="center"/>
    </xf>
    <xf numFmtId="0" fontId="44" fillId="0" borderId="0" xfId="0" applyFont="1"/>
    <xf numFmtId="4" fontId="0" fillId="0" borderId="63" xfId="0" applyNumberFormat="1" applyBorder="1" applyAlignment="1"/>
    <xf numFmtId="0" fontId="0" fillId="37" borderId="43" xfId="0" applyFill="1" applyBorder="1" applyAlignment="1">
      <alignment horizontal="center"/>
    </xf>
    <xf numFmtId="0" fontId="0" fillId="37" borderId="45" xfId="0" applyFill="1" applyBorder="1" applyAlignment="1">
      <alignment horizontal="center"/>
    </xf>
    <xf numFmtId="4" fontId="0" fillId="0" borderId="71" xfId="0" applyNumberFormat="1" applyBorder="1" applyAlignment="1"/>
    <xf numFmtId="4" fontId="0" fillId="0" borderId="72" xfId="0" applyNumberFormat="1" applyBorder="1" applyAlignment="1"/>
    <xf numFmtId="4" fontId="0" fillId="0" borderId="73" xfId="0" applyNumberFormat="1" applyBorder="1" applyAlignment="1"/>
    <xf numFmtId="4" fontId="0" fillId="0" borderId="17" xfId="0" applyNumberFormat="1" applyBorder="1" applyAlignment="1"/>
    <xf numFmtId="3" fontId="7" fillId="0" borderId="54" xfId="0" applyNumberFormat="1" applyFont="1" applyBorder="1" applyAlignment="1">
      <alignment horizontal="center"/>
    </xf>
    <xf numFmtId="4" fontId="0" fillId="0" borderId="0" xfId="0" applyNumberFormat="1" applyBorder="1" applyAlignment="1"/>
    <xf numFmtId="4" fontId="0" fillId="0" borderId="15" xfId="0" applyNumberFormat="1" applyBorder="1" applyAlignment="1"/>
    <xf numFmtId="4" fontId="0" fillId="0" borderId="12" xfId="0" applyNumberFormat="1" applyBorder="1" applyAlignment="1"/>
    <xf numFmtId="0" fontId="11" fillId="29" borderId="16" xfId="0" applyFont="1" applyFill="1" applyBorder="1" applyAlignment="1">
      <alignment horizontal="center" wrapText="1"/>
    </xf>
    <xf numFmtId="0" fontId="11" fillId="32" borderId="16" xfId="0" applyFont="1" applyFill="1" applyBorder="1" applyAlignment="1">
      <alignment horizontal="center" wrapText="1"/>
    </xf>
    <xf numFmtId="0" fontId="3" fillId="28" borderId="74" xfId="278" applyFill="1" applyBorder="1"/>
    <xf numFmtId="0" fontId="0" fillId="28" borderId="10" xfId="0" applyFill="1" applyBorder="1" applyAlignment="1">
      <alignment horizontal="left"/>
    </xf>
    <xf numFmtId="49" fontId="0" fillId="28" borderId="10" xfId="0" applyNumberFormat="1" applyFill="1" applyBorder="1" applyAlignment="1">
      <alignment horizontal="center"/>
    </xf>
    <xf numFmtId="2" fontId="43" fillId="28" borderId="10" xfId="0" applyNumberFormat="1" applyFont="1" applyFill="1" applyBorder="1" applyAlignment="1">
      <alignment horizontal="center"/>
    </xf>
    <xf numFmtId="0" fontId="3" fillId="0" borderId="74" xfId="278" applyBorder="1" applyAlignment="1">
      <alignment horizontal="right"/>
    </xf>
    <xf numFmtId="0" fontId="3" fillId="0" borderId="74" xfId="278" applyBorder="1"/>
    <xf numFmtId="0" fontId="3" fillId="0" borderId="74" xfId="278" applyBorder="1"/>
    <xf numFmtId="0" fontId="3" fillId="0" borderId="74" xfId="278" applyBorder="1" applyAlignment="1">
      <alignment horizontal="center"/>
    </xf>
    <xf numFmtId="0" fontId="3" fillId="28" borderId="74" xfId="278" applyFont="1" applyFill="1" applyBorder="1"/>
    <xf numFmtId="49" fontId="3" fillId="28" borderId="74" xfId="278" applyNumberFormat="1" applyFont="1" applyFill="1" applyBorder="1"/>
    <xf numFmtId="0" fontId="37" fillId="35" borderId="13" xfId="0" applyFont="1" applyFill="1" applyBorder="1"/>
    <xf numFmtId="2" fontId="3" fillId="28" borderId="74" xfId="278" applyNumberFormat="1" applyFont="1" applyFill="1" applyBorder="1"/>
    <xf numFmtId="4" fontId="3" fillId="0" borderId="33" xfId="0" applyNumberFormat="1" applyFont="1" applyBorder="1" applyAlignment="1"/>
    <xf numFmtId="4" fontId="3" fillId="0" borderId="27" xfId="0" applyNumberFormat="1" applyFont="1" applyBorder="1" applyAlignment="1"/>
    <xf numFmtId="4" fontId="3" fillId="0" borderId="34" xfId="0" applyNumberFormat="1" applyFont="1" applyBorder="1" applyAlignment="1"/>
    <xf numFmtId="4" fontId="3" fillId="0" borderId="71" xfId="0" applyNumberFormat="1" applyFont="1" applyBorder="1" applyAlignment="1"/>
    <xf numFmtId="0" fontId="3" fillId="27" borderId="33" xfId="0" applyFont="1" applyFill="1" applyBorder="1" applyAlignment="1">
      <alignment horizontal="center"/>
    </xf>
    <xf numFmtId="4" fontId="3" fillId="0" borderId="35" xfId="0" applyNumberFormat="1" applyFont="1" applyBorder="1" applyAlignment="1"/>
    <xf numFmtId="4" fontId="3" fillId="0" borderId="10" xfId="0" applyNumberFormat="1" applyFont="1" applyBorder="1" applyAlignment="1"/>
    <xf numFmtId="4" fontId="3" fillId="0" borderId="26" xfId="0" applyNumberFormat="1" applyFont="1" applyBorder="1" applyAlignment="1"/>
    <xf numFmtId="4" fontId="3" fillId="0" borderId="72" xfId="0" applyNumberFormat="1" applyFont="1" applyBorder="1" applyAlignment="1"/>
    <xf numFmtId="4" fontId="46" fillId="0" borderId="10" xfId="0" applyNumberFormat="1" applyFont="1" applyBorder="1" applyAlignment="1"/>
    <xf numFmtId="0" fontId="0" fillId="0" borderId="0" xfId="0"/>
    <xf numFmtId="0" fontId="0" fillId="0" borderId="10" xfId="0" applyBorder="1"/>
    <xf numFmtId="0" fontId="12" fillId="28" borderId="53" xfId="0" applyFont="1" applyFill="1" applyBorder="1" applyAlignment="1">
      <alignment wrapText="1"/>
    </xf>
    <xf numFmtId="0" fontId="12" fillId="31" borderId="10" xfId="0" applyFont="1" applyFill="1" applyBorder="1" applyAlignment="1">
      <alignment vertical="center" wrapText="1"/>
    </xf>
    <xf numFmtId="0" fontId="12" fillId="28" borderId="10" xfId="0" applyFont="1" applyFill="1" applyBorder="1" applyAlignment="1">
      <alignment wrapText="1"/>
    </xf>
    <xf numFmtId="2" fontId="14" fillId="29" borderId="14" xfId="0" applyNumberFormat="1" applyFont="1" applyFill="1" applyBorder="1" applyAlignment="1">
      <alignment horizontal="center" wrapText="1"/>
    </xf>
    <xf numFmtId="0" fontId="12" fillId="39" borderId="35" xfId="0" applyFont="1" applyFill="1" applyBorder="1" applyAlignment="1">
      <alignment vertical="center" wrapText="1"/>
    </xf>
    <xf numFmtId="0" fontId="37" fillId="26" borderId="67" xfId="0" applyFont="1" applyFill="1" applyBorder="1"/>
    <xf numFmtId="4" fontId="0" fillId="34" borderId="37" xfId="0" applyNumberFormat="1" applyFont="1" applyFill="1" applyBorder="1" applyAlignment="1"/>
    <xf numFmtId="4" fontId="0" fillId="34" borderId="23" xfId="0" applyNumberFormat="1" applyFont="1" applyFill="1" applyBorder="1" applyAlignment="1"/>
    <xf numFmtId="4" fontId="0" fillId="34" borderId="35" xfId="0" applyNumberFormat="1" applyFont="1" applyFill="1" applyBorder="1" applyAlignment="1"/>
    <xf numFmtId="4" fontId="0" fillId="34" borderId="10" xfId="0" applyNumberFormat="1" applyFont="1" applyFill="1" applyBorder="1" applyAlignment="1"/>
    <xf numFmtId="0" fontId="36" fillId="0" borderId="0" xfId="0" applyFont="1" applyAlignment="1">
      <alignment wrapText="1"/>
    </xf>
    <xf numFmtId="0" fontId="11" fillId="0" borderId="10" xfId="0" applyFont="1" applyBorder="1" applyAlignment="1">
      <alignment wrapText="1"/>
    </xf>
    <xf numFmtId="0" fontId="11" fillId="0" borderId="10" xfId="0" applyFont="1" applyFill="1" applyBorder="1" applyAlignment="1">
      <alignment wrapText="1"/>
    </xf>
    <xf numFmtId="14" fontId="0" fillId="0" borderId="10" xfId="0" applyNumberFormat="1" applyBorder="1" applyAlignment="1">
      <alignment wrapText="1"/>
    </xf>
    <xf numFmtId="0" fontId="0" fillId="29" borderId="10" xfId="0" applyFill="1" applyBorder="1" applyAlignment="1">
      <alignment vertical="center" wrapText="1"/>
    </xf>
    <xf numFmtId="14" fontId="0" fillId="0" borderId="10" xfId="0" applyNumberFormat="1" applyBorder="1" applyAlignment="1">
      <alignment vertical="center" wrapText="1"/>
    </xf>
    <xf numFmtId="0" fontId="11" fillId="29" borderId="10" xfId="0" applyFont="1" applyFill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14" fontId="11" fillId="0" borderId="10" xfId="0" applyNumberFormat="1" applyFont="1" applyBorder="1" applyAlignment="1">
      <alignment vertical="center" wrapText="1"/>
    </xf>
    <xf numFmtId="0" fontId="0" fillId="35" borderId="10" xfId="0" applyFill="1" applyBorder="1" applyAlignment="1">
      <alignment vertical="center" wrapText="1"/>
    </xf>
    <xf numFmtId="0" fontId="11" fillId="35" borderId="10" xfId="0" applyFont="1" applyFill="1" applyBorder="1" applyAlignment="1">
      <alignment vertical="center" wrapText="1"/>
    </xf>
    <xf numFmtId="0" fontId="0" fillId="28" borderId="10" xfId="0" applyFill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29" borderId="10" xfId="0" applyFill="1" applyBorder="1" applyAlignment="1">
      <alignment horizontal="center" wrapText="1"/>
    </xf>
    <xf numFmtId="0" fontId="0" fillId="0" borderId="64" xfId="0" applyBorder="1" applyAlignment="1">
      <alignment wrapText="1"/>
    </xf>
    <xf numFmtId="0" fontId="0" fillId="32" borderId="10" xfId="0" applyFill="1" applyBorder="1" applyAlignment="1">
      <alignment horizontal="center" wrapText="1"/>
    </xf>
    <xf numFmtId="0" fontId="3" fillId="28" borderId="74" xfId="278" applyFill="1" applyBorder="1" applyAlignment="1">
      <alignment horizontal="center" wrapText="1"/>
    </xf>
    <xf numFmtId="0" fontId="3" fillId="0" borderId="74" xfId="278" applyBorder="1" applyAlignment="1">
      <alignment wrapText="1"/>
    </xf>
    <xf numFmtId="0" fontId="3" fillId="0" borderId="74" xfId="278" applyBorder="1" applyAlignment="1">
      <alignment horizontal="right" wrapText="1"/>
    </xf>
    <xf numFmtId="0" fontId="3" fillId="0" borderId="75" xfId="278" applyBorder="1" applyAlignment="1">
      <alignment wrapText="1"/>
    </xf>
    <xf numFmtId="0" fontId="0" fillId="0" borderId="10" xfId="0" applyBorder="1" applyAlignment="1">
      <alignment horizontal="center" wrapText="1"/>
    </xf>
    <xf numFmtId="0" fontId="11" fillId="0" borderId="0" xfId="0" applyFont="1" applyAlignment="1">
      <alignment wrapText="1"/>
    </xf>
    <xf numFmtId="0" fontId="11" fillId="33" borderId="10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64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0" fillId="0" borderId="10" xfId="0" applyBorder="1" applyAlignment="1">
      <alignment horizontal="left" wrapText="1"/>
    </xf>
    <xf numFmtId="14" fontId="0" fillId="0" borderId="10" xfId="0" applyNumberFormat="1" applyBorder="1" applyAlignment="1">
      <alignment horizontal="left" wrapText="1"/>
    </xf>
    <xf numFmtId="0" fontId="2" fillId="0" borderId="10" xfId="112" applyBorder="1" applyAlignment="1" applyProtection="1">
      <alignment horizontal="left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28" xfId="0" applyBorder="1" applyAlignment="1">
      <alignment wrapText="1"/>
    </xf>
    <xf numFmtId="0" fontId="0" fillId="0" borderId="29" xfId="0" applyBorder="1" applyAlignment="1">
      <alignment horizontal="center" wrapText="1"/>
    </xf>
    <xf numFmtId="0" fontId="0" fillId="0" borderId="52" xfId="0" applyBorder="1" applyAlignment="1">
      <alignment horizontal="center" wrapText="1"/>
    </xf>
    <xf numFmtId="0" fontId="0" fillId="27" borderId="28" xfId="0" applyFill="1" applyBorder="1" applyAlignment="1">
      <alignment horizontal="center" wrapText="1"/>
    </xf>
    <xf numFmtId="0" fontId="0" fillId="27" borderId="46" xfId="0" applyFill="1" applyBorder="1" applyAlignment="1">
      <alignment horizontal="center" wrapText="1"/>
    </xf>
    <xf numFmtId="0" fontId="11" fillId="29" borderId="10" xfId="0" applyFont="1" applyFill="1" applyBorder="1" applyAlignment="1">
      <alignment horizontal="center" wrapText="1"/>
    </xf>
    <xf numFmtId="0" fontId="11" fillId="29" borderId="10" xfId="0" quotePrefix="1" applyFont="1" applyFill="1" applyBorder="1" applyAlignment="1">
      <alignment horizontal="center" wrapText="1"/>
    </xf>
    <xf numFmtId="49" fontId="11" fillId="29" borderId="10" xfId="0" applyNumberFormat="1" applyFont="1" applyFill="1" applyBorder="1" applyAlignment="1">
      <alignment horizontal="center" wrapText="1"/>
    </xf>
    <xf numFmtId="1" fontId="11" fillId="29" borderId="10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14" fontId="0" fillId="0" borderId="10" xfId="0" applyNumberFormat="1" applyFill="1" applyBorder="1" applyAlignment="1">
      <alignment wrapText="1"/>
    </xf>
    <xf numFmtId="0" fontId="0" fillId="0" borderId="10" xfId="0" applyFill="1" applyBorder="1" applyAlignment="1">
      <alignment wrapText="1"/>
    </xf>
    <xf numFmtId="49" fontId="0" fillId="0" borderId="10" xfId="0" applyNumberFormat="1" applyFill="1" applyBorder="1" applyAlignment="1">
      <alignment horizontal="center" wrapText="1"/>
    </xf>
    <xf numFmtId="1" fontId="0" fillId="0" borderId="10" xfId="0" applyNumberFormat="1" applyFill="1" applyBorder="1" applyAlignment="1">
      <alignment wrapText="1"/>
    </xf>
    <xf numFmtId="1" fontId="0" fillId="0" borderId="10" xfId="0" applyNumberFormat="1" applyFill="1" applyBorder="1" applyAlignment="1">
      <alignment horizontal="center" wrapText="1"/>
    </xf>
    <xf numFmtId="14" fontId="0" fillId="0" borderId="10" xfId="0" applyNumberFormat="1" applyBorder="1" applyAlignment="1">
      <alignment horizontal="center" wrapText="1"/>
    </xf>
    <xf numFmtId="0" fontId="0" fillId="34" borderId="10" xfId="0" applyFill="1" applyBorder="1" applyAlignment="1">
      <alignment wrapText="1"/>
    </xf>
    <xf numFmtId="0" fontId="0" fillId="39" borderId="10" xfId="0" applyFill="1" applyBorder="1" applyAlignment="1">
      <alignment wrapText="1"/>
    </xf>
    <xf numFmtId="0" fontId="0" fillId="34" borderId="10" xfId="0" applyFill="1" applyBorder="1" applyAlignment="1">
      <alignment horizontal="center" wrapText="1"/>
    </xf>
    <xf numFmtId="14" fontId="0" fillId="34" borderId="10" xfId="0" applyNumberFormat="1" applyFill="1" applyBorder="1" applyAlignment="1">
      <alignment wrapText="1"/>
    </xf>
    <xf numFmtId="14" fontId="0" fillId="34" borderId="10" xfId="0" applyNumberFormat="1" applyFill="1" applyBorder="1" applyAlignment="1">
      <alignment horizontal="center" wrapText="1"/>
    </xf>
    <xf numFmtId="0" fontId="0" fillId="34" borderId="0" xfId="0" applyFill="1" applyAlignment="1">
      <alignment wrapText="1"/>
    </xf>
    <xf numFmtId="49" fontId="0" fillId="34" borderId="10" xfId="0" applyNumberFormat="1" applyFill="1" applyBorder="1" applyAlignment="1">
      <alignment horizontal="center" wrapText="1"/>
    </xf>
    <xf numFmtId="1" fontId="0" fillId="34" borderId="10" xfId="0" applyNumberFormat="1" applyFill="1" applyBorder="1" applyAlignment="1">
      <alignment wrapText="1"/>
    </xf>
    <xf numFmtId="1" fontId="0" fillId="34" borderId="10" xfId="0" applyNumberFormat="1" applyFill="1" applyBorder="1" applyAlignment="1">
      <alignment horizontal="center" wrapText="1"/>
    </xf>
    <xf numFmtId="0" fontId="11" fillId="28" borderId="10" xfId="0" applyFont="1" applyFill="1" applyBorder="1" applyAlignment="1">
      <alignment horizontal="center" wrapText="1"/>
    </xf>
    <xf numFmtId="0" fontId="11" fillId="28" borderId="10" xfId="0" quotePrefix="1" applyFont="1" applyFill="1" applyBorder="1" applyAlignment="1">
      <alignment horizontal="center" wrapText="1"/>
    </xf>
    <xf numFmtId="49" fontId="11" fillId="28" borderId="10" xfId="0" applyNumberFormat="1" applyFont="1" applyFill="1" applyBorder="1" applyAlignment="1">
      <alignment horizontal="center" wrapText="1"/>
    </xf>
    <xf numFmtId="1" fontId="11" fillId="28" borderId="10" xfId="0" applyNumberFormat="1" applyFont="1" applyFill="1" applyBorder="1" applyAlignment="1">
      <alignment horizontal="center" wrapText="1"/>
    </xf>
    <xf numFmtId="0" fontId="11" fillId="32" borderId="10" xfId="0" applyFont="1" applyFill="1" applyBorder="1" applyAlignment="1">
      <alignment horizontal="center" wrapText="1"/>
    </xf>
    <xf numFmtId="0" fontId="11" fillId="32" borderId="10" xfId="0" quotePrefix="1" applyFont="1" applyFill="1" applyBorder="1" applyAlignment="1">
      <alignment horizontal="center" wrapText="1"/>
    </xf>
    <xf numFmtId="49" fontId="11" fillId="32" borderId="10" xfId="0" applyNumberFormat="1" applyFont="1" applyFill="1" applyBorder="1" applyAlignment="1">
      <alignment horizontal="center" wrapText="1"/>
    </xf>
    <xf numFmtId="1" fontId="11" fillId="32" borderId="10" xfId="0" applyNumberFormat="1" applyFont="1" applyFill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1" fontId="0" fillId="0" borderId="0" xfId="0" applyNumberFormat="1" applyAlignment="1">
      <alignment wrapText="1"/>
    </xf>
    <xf numFmtId="1" fontId="0" fillId="0" borderId="0" xfId="0" applyNumberForma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2" fontId="3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wrapText="1"/>
    </xf>
    <xf numFmtId="165" fontId="3" fillId="0" borderId="0" xfId="0" applyNumberFormat="1" applyFont="1" applyBorder="1" applyAlignment="1">
      <alignment wrapText="1"/>
    </xf>
    <xf numFmtId="1" fontId="3" fillId="0" borderId="0" xfId="0" applyNumberFormat="1" applyFont="1" applyAlignment="1">
      <alignment wrapText="1"/>
    </xf>
    <xf numFmtId="0" fontId="39" fillId="0" borderId="1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1" fontId="3" fillId="0" borderId="0" xfId="0" applyNumberFormat="1" applyFont="1" applyBorder="1" applyAlignment="1">
      <alignment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wrapText="1"/>
    </xf>
    <xf numFmtId="0" fontId="15" fillId="27" borderId="10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4" fillId="0" borderId="18" xfId="0" applyFont="1" applyBorder="1" applyAlignment="1">
      <alignment horizontal="center" vertical="center" wrapText="1"/>
    </xf>
    <xf numFmtId="49" fontId="4" fillId="30" borderId="14" xfId="0" applyNumberFormat="1" applyFont="1" applyFill="1" applyBorder="1" applyAlignment="1">
      <alignment horizontal="center" wrapText="1"/>
    </xf>
    <xf numFmtId="49" fontId="4" fillId="30" borderId="15" xfId="0" applyNumberFormat="1" applyFont="1" applyFill="1" applyBorder="1" applyAlignment="1">
      <alignment horizontal="left" wrapText="1"/>
    </xf>
    <xf numFmtId="49" fontId="4" fillId="30" borderId="15" xfId="0" applyNumberFormat="1" applyFont="1" applyFill="1" applyBorder="1" applyAlignment="1">
      <alignment horizontal="center" wrapText="1"/>
    </xf>
    <xf numFmtId="0" fontId="4" fillId="30" borderId="11" xfId="0" applyFont="1" applyFill="1" applyBorder="1" applyAlignment="1">
      <alignment horizontal="left" vertical="center" wrapText="1"/>
    </xf>
    <xf numFmtId="2" fontId="4" fillId="30" borderId="11" xfId="0" applyNumberFormat="1" applyFont="1" applyFill="1" applyBorder="1" applyAlignment="1">
      <alignment horizontal="center" vertical="center" wrapText="1"/>
    </xf>
    <xf numFmtId="10" fontId="4" fillId="30" borderId="11" xfId="0" applyNumberFormat="1" applyFont="1" applyFill="1" applyBorder="1" applyAlignment="1">
      <alignment vertical="center" wrapText="1"/>
    </xf>
    <xf numFmtId="166" fontId="4" fillId="30" borderId="60" xfId="0" applyNumberFormat="1" applyFont="1" applyFill="1" applyBorder="1" applyAlignment="1">
      <alignment vertical="center" wrapText="1"/>
    </xf>
    <xf numFmtId="2" fontId="4" fillId="30" borderId="12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wrapText="1"/>
    </xf>
    <xf numFmtId="2" fontId="4" fillId="27" borderId="10" xfId="0" applyNumberFormat="1" applyFont="1" applyFill="1" applyBorder="1" applyAlignment="1">
      <alignment horizontal="center" vertical="center" wrapText="1"/>
    </xf>
    <xf numFmtId="2" fontId="4" fillId="27" borderId="10" xfId="0" applyNumberFormat="1" applyFont="1" applyFill="1" applyBorder="1" applyAlignment="1">
      <alignment wrapText="1"/>
    </xf>
    <xf numFmtId="165" fontId="4" fillId="0" borderId="0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1" fontId="4" fillId="0" borderId="0" xfId="0" applyNumberFormat="1" applyFont="1" applyAlignment="1">
      <alignment wrapText="1"/>
    </xf>
    <xf numFmtId="49" fontId="4" fillId="29" borderId="47" xfId="0" applyNumberFormat="1" applyFont="1" applyFill="1" applyBorder="1" applyAlignment="1">
      <alignment horizontal="left" vertical="center" wrapText="1"/>
    </xf>
    <xf numFmtId="49" fontId="4" fillId="29" borderId="47" xfId="0" applyNumberFormat="1" applyFont="1" applyFill="1" applyBorder="1" applyAlignment="1">
      <alignment horizontal="center" vertical="center" wrapText="1"/>
    </xf>
    <xf numFmtId="0" fontId="4" fillId="29" borderId="23" xfId="0" applyFont="1" applyFill="1" applyBorder="1" applyAlignment="1">
      <alignment horizontal="left" vertical="center" wrapText="1"/>
    </xf>
    <xf numFmtId="10" fontId="4" fillId="29" borderId="23" xfId="0" applyNumberFormat="1" applyFont="1" applyFill="1" applyBorder="1" applyAlignment="1">
      <alignment vertical="center" wrapText="1"/>
    </xf>
    <xf numFmtId="49" fontId="4" fillId="29" borderId="22" xfId="0" applyNumberFormat="1" applyFont="1" applyFill="1" applyBorder="1" applyAlignment="1">
      <alignment horizontal="center" vertical="center" wrapText="1"/>
    </xf>
    <xf numFmtId="0" fontId="4" fillId="29" borderId="10" xfId="0" applyFont="1" applyFill="1" applyBorder="1" applyAlignment="1">
      <alignment horizontal="left" vertical="center" wrapText="1"/>
    </xf>
    <xf numFmtId="49" fontId="4" fillId="29" borderId="48" xfId="0" applyNumberFormat="1" applyFont="1" applyFill="1" applyBorder="1" applyAlignment="1">
      <alignment horizontal="center" vertical="center" wrapText="1"/>
    </xf>
    <xf numFmtId="0" fontId="4" fillId="29" borderId="16" xfId="0" applyFont="1" applyFill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49" fontId="4" fillId="30" borderId="33" xfId="0" applyNumberFormat="1" applyFont="1" applyFill="1" applyBorder="1" applyAlignment="1">
      <alignment horizontal="center" vertical="center" wrapText="1"/>
    </xf>
    <xf numFmtId="49" fontId="4" fillId="30" borderId="51" xfId="0" applyNumberFormat="1" applyFont="1" applyFill="1" applyBorder="1" applyAlignment="1">
      <alignment horizontal="center" vertical="center" wrapText="1"/>
    </xf>
    <xf numFmtId="49" fontId="4" fillId="30" borderId="27" xfId="0" applyNumberFormat="1" applyFont="1" applyFill="1" applyBorder="1" applyAlignment="1">
      <alignment horizontal="left" vertical="center" wrapText="1"/>
    </xf>
    <xf numFmtId="2" fontId="4" fillId="30" borderId="27" xfId="0" applyNumberFormat="1" applyFont="1" applyFill="1" applyBorder="1" applyAlignment="1">
      <alignment horizontal="center" vertical="center" wrapText="1"/>
    </xf>
    <xf numFmtId="166" fontId="4" fillId="30" borderId="62" xfId="0" applyNumberFormat="1" applyFont="1" applyFill="1" applyBorder="1" applyAlignment="1">
      <alignment vertical="center" wrapText="1"/>
    </xf>
    <xf numFmtId="2" fontId="4" fillId="30" borderId="34" xfId="0" applyNumberFormat="1" applyFont="1" applyFill="1" applyBorder="1" applyAlignment="1">
      <alignment horizontal="center" vertical="center" wrapText="1"/>
    </xf>
    <xf numFmtId="0" fontId="4" fillId="29" borderId="23" xfId="0" quotePrefix="1" applyFont="1" applyFill="1" applyBorder="1" applyAlignment="1">
      <alignment horizontal="left" vertical="center" wrapText="1"/>
    </xf>
    <xf numFmtId="0" fontId="4" fillId="29" borderId="16" xfId="0" quotePrefix="1" applyFont="1" applyFill="1" applyBorder="1" applyAlignment="1">
      <alignment horizontal="left" vertical="center" wrapText="1"/>
    </xf>
    <xf numFmtId="10" fontId="4" fillId="29" borderId="16" xfId="0" applyNumberFormat="1" applyFont="1" applyFill="1" applyBorder="1" applyAlignment="1">
      <alignment vertical="center" wrapText="1"/>
    </xf>
    <xf numFmtId="0" fontId="4" fillId="30" borderId="28" xfId="0" quotePrefix="1" applyFont="1" applyFill="1" applyBorder="1" applyAlignment="1">
      <alignment horizontal="center" vertical="center" wrapText="1"/>
    </xf>
    <xf numFmtId="0" fontId="4" fillId="30" borderId="52" xfId="0" quotePrefix="1" applyFont="1" applyFill="1" applyBorder="1" applyAlignment="1">
      <alignment horizontal="center" vertical="center" wrapText="1"/>
    </xf>
    <xf numFmtId="0" fontId="4" fillId="30" borderId="27" xfId="0" applyFont="1" applyFill="1" applyBorder="1" applyAlignment="1">
      <alignment horizontal="left" vertical="center" wrapText="1"/>
    </xf>
    <xf numFmtId="10" fontId="4" fillId="30" borderId="27" xfId="0" applyNumberFormat="1" applyFont="1" applyFill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49" fontId="4" fillId="29" borderId="43" xfId="0" applyNumberFormat="1" applyFont="1" applyFill="1" applyBorder="1" applyAlignment="1">
      <alignment horizontal="center" wrapText="1"/>
    </xf>
    <xf numFmtId="49" fontId="4" fillId="29" borderId="49" xfId="0" applyNumberFormat="1" applyFont="1" applyFill="1" applyBorder="1" applyAlignment="1">
      <alignment horizontal="center" wrapText="1"/>
    </xf>
    <xf numFmtId="0" fontId="4" fillId="29" borderId="44" xfId="0" applyFont="1" applyFill="1" applyBorder="1" applyAlignment="1">
      <alignment horizontal="left" vertical="center" wrapText="1"/>
    </xf>
    <xf numFmtId="2" fontId="4" fillId="29" borderId="44" xfId="0" applyNumberFormat="1" applyFont="1" applyFill="1" applyBorder="1" applyAlignment="1">
      <alignment horizontal="center" vertical="center" wrapText="1"/>
    </xf>
    <xf numFmtId="10" fontId="4" fillId="29" borderId="44" xfId="0" applyNumberFormat="1" applyFont="1" applyFill="1" applyBorder="1" applyAlignment="1">
      <alignment vertical="center" wrapText="1"/>
    </xf>
    <xf numFmtId="166" fontId="4" fillId="29" borderId="63" xfId="0" applyNumberFormat="1" applyFont="1" applyFill="1" applyBorder="1" applyAlignment="1">
      <alignment vertical="center" wrapText="1"/>
    </xf>
    <xf numFmtId="2" fontId="4" fillId="29" borderId="45" xfId="0" applyNumberFormat="1" applyFont="1" applyFill="1" applyBorder="1" applyAlignment="1">
      <alignment horizontal="center" vertical="center" wrapText="1"/>
    </xf>
    <xf numFmtId="0" fontId="3" fillId="29" borderId="11" xfId="0" applyFont="1" applyFill="1" applyBorder="1" applyAlignment="1">
      <alignment horizontal="center" wrapText="1"/>
    </xf>
    <xf numFmtId="2" fontId="3" fillId="29" borderId="11" xfId="0" applyNumberFormat="1" applyFont="1" applyFill="1" applyBorder="1" applyAlignment="1">
      <alignment horizontal="center" vertical="center" wrapText="1"/>
    </xf>
    <xf numFmtId="2" fontId="3" fillId="29" borderId="11" xfId="0" applyNumberFormat="1" applyFont="1" applyFill="1" applyBorder="1" applyAlignment="1">
      <alignment vertical="center" wrapText="1"/>
    </xf>
    <xf numFmtId="10" fontId="3" fillId="29" borderId="11" xfId="0" applyNumberFormat="1" applyFont="1" applyFill="1" applyBorder="1" applyAlignment="1">
      <alignment wrapText="1"/>
    </xf>
    <xf numFmtId="2" fontId="3" fillId="29" borderId="11" xfId="0" applyNumberFormat="1" applyFont="1" applyFill="1" applyBorder="1" applyAlignment="1">
      <alignment wrapText="1"/>
    </xf>
    <xf numFmtId="2" fontId="3" fillId="29" borderId="12" xfId="0" applyNumberFormat="1" applyFont="1" applyFill="1" applyBorder="1" applyAlignment="1">
      <alignment horizontal="center" wrapText="1"/>
    </xf>
    <xf numFmtId="2" fontId="3" fillId="27" borderId="10" xfId="0" applyNumberFormat="1" applyFont="1" applyFill="1" applyBorder="1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13" fillId="31" borderId="10" xfId="112" applyFont="1" applyFill="1" applyBorder="1" applyAlignment="1" applyProtection="1">
      <alignment vertical="center" wrapText="1"/>
    </xf>
    <xf numFmtId="2" fontId="12" fillId="31" borderId="10" xfId="0" applyNumberFormat="1" applyFont="1" applyFill="1" applyBorder="1" applyAlignment="1">
      <alignment vertical="center" wrapText="1"/>
    </xf>
    <xf numFmtId="10" fontId="12" fillId="31" borderId="10" xfId="0" applyNumberFormat="1" applyFont="1" applyFill="1" applyBorder="1" applyAlignment="1">
      <alignment vertical="center" wrapText="1"/>
    </xf>
    <xf numFmtId="166" fontId="12" fillId="31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2" fontId="4" fillId="27" borderId="10" xfId="0" applyNumberFormat="1" applyFont="1" applyFill="1" applyBorder="1" applyAlignment="1">
      <alignment vertical="center" wrapText="1"/>
    </xf>
    <xf numFmtId="165" fontId="4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0" fontId="4" fillId="0" borderId="53" xfId="0" applyFont="1" applyBorder="1" applyAlignment="1">
      <alignment horizontal="center" vertical="center" wrapText="1"/>
    </xf>
    <xf numFmtId="2" fontId="13" fillId="28" borderId="10" xfId="112" applyNumberFormat="1" applyFont="1" applyFill="1" applyBorder="1" applyAlignment="1" applyProtection="1">
      <alignment wrapText="1"/>
    </xf>
    <xf numFmtId="0" fontId="12" fillId="28" borderId="10" xfId="0" applyFont="1" applyFill="1" applyBorder="1" applyAlignment="1">
      <alignment vertical="center" wrapText="1"/>
    </xf>
    <xf numFmtId="2" fontId="12" fillId="28" borderId="10" xfId="0" applyNumberFormat="1" applyFont="1" applyFill="1" applyBorder="1" applyAlignment="1">
      <alignment vertical="center" wrapText="1"/>
    </xf>
    <xf numFmtId="10" fontId="12" fillId="28" borderId="10" xfId="0" applyNumberFormat="1" applyFont="1" applyFill="1" applyBorder="1" applyAlignment="1">
      <alignment vertical="center" wrapText="1"/>
    </xf>
    <xf numFmtId="166" fontId="12" fillId="28" borderId="10" xfId="0" applyNumberFormat="1" applyFont="1" applyFill="1" applyBorder="1" applyAlignment="1">
      <alignment horizontal="center" vertical="center" wrapText="1"/>
    </xf>
    <xf numFmtId="2" fontId="12" fillId="28" borderId="10" xfId="0" applyNumberFormat="1" applyFont="1" applyFill="1" applyBorder="1" applyAlignment="1">
      <alignment wrapText="1"/>
    </xf>
    <xf numFmtId="0" fontId="12" fillId="28" borderId="54" xfId="0" applyFont="1" applyFill="1" applyBorder="1" applyAlignment="1">
      <alignment wrapText="1"/>
    </xf>
    <xf numFmtId="2" fontId="13" fillId="28" borderId="54" xfId="112" applyNumberFormat="1" applyFont="1" applyFill="1" applyBorder="1" applyAlignment="1" applyProtection="1">
      <alignment wrapText="1"/>
    </xf>
    <xf numFmtId="0" fontId="12" fillId="28" borderId="54" xfId="0" applyFont="1" applyFill="1" applyBorder="1" applyAlignment="1">
      <alignment vertical="center" wrapText="1"/>
    </xf>
    <xf numFmtId="2" fontId="12" fillId="28" borderId="54" xfId="0" applyNumberFormat="1" applyFont="1" applyFill="1" applyBorder="1" applyAlignment="1">
      <alignment vertical="center" wrapText="1"/>
    </xf>
    <xf numFmtId="166" fontId="12" fillId="28" borderId="54" xfId="0" applyNumberFormat="1" applyFont="1" applyFill="1" applyBorder="1" applyAlignment="1">
      <alignment vertical="center" wrapText="1"/>
    </xf>
    <xf numFmtId="166" fontId="12" fillId="28" borderId="54" xfId="0" applyNumberFormat="1" applyFont="1" applyFill="1" applyBorder="1" applyAlignment="1">
      <alignment horizontal="center" vertical="center" wrapText="1"/>
    </xf>
    <xf numFmtId="2" fontId="12" fillId="28" borderId="55" xfId="0" applyNumberFormat="1" applyFont="1" applyFill="1" applyBorder="1" applyAlignment="1">
      <alignment wrapText="1"/>
    </xf>
    <xf numFmtId="0" fontId="3" fillId="31" borderId="54" xfId="0" applyFont="1" applyFill="1" applyBorder="1" applyAlignment="1">
      <alignment horizontal="center" wrapText="1"/>
    </xf>
    <xf numFmtId="2" fontId="3" fillId="31" borderId="54" xfId="0" applyNumberFormat="1" applyFont="1" applyFill="1" applyBorder="1" applyAlignment="1">
      <alignment horizontal="center" vertical="center" wrapText="1"/>
    </xf>
    <xf numFmtId="2" fontId="3" fillId="31" borderId="20" xfId="0" applyNumberFormat="1" applyFont="1" applyFill="1" applyBorder="1" applyAlignment="1">
      <alignment vertical="center" wrapText="1"/>
    </xf>
    <xf numFmtId="10" fontId="3" fillId="31" borderId="20" xfId="0" applyNumberFormat="1" applyFont="1" applyFill="1" applyBorder="1" applyAlignment="1">
      <alignment wrapText="1"/>
    </xf>
    <xf numFmtId="2" fontId="3" fillId="31" borderId="55" xfId="0" applyNumberFormat="1" applyFont="1" applyFill="1" applyBorder="1" applyAlignment="1">
      <alignment wrapText="1"/>
    </xf>
    <xf numFmtId="2" fontId="3" fillId="31" borderId="55" xfId="0" applyNumberFormat="1" applyFont="1" applyFill="1" applyBorder="1" applyAlignment="1">
      <alignment horizontal="center" wrapText="1"/>
    </xf>
    <xf numFmtId="0" fontId="12" fillId="25" borderId="24" xfId="0" applyFont="1" applyFill="1" applyBorder="1" applyAlignment="1">
      <alignment wrapText="1"/>
    </xf>
    <xf numFmtId="0" fontId="12" fillId="25" borderId="10" xfId="0" applyFont="1" applyFill="1" applyBorder="1" applyAlignment="1">
      <alignment vertical="center" wrapText="1"/>
    </xf>
    <xf numFmtId="0" fontId="12" fillId="25" borderId="0" xfId="0" applyFont="1" applyFill="1" applyBorder="1" applyAlignment="1">
      <alignment wrapText="1"/>
    </xf>
    <xf numFmtId="0" fontId="12" fillId="25" borderId="16" xfId="0" applyFont="1" applyFill="1" applyBorder="1" applyAlignment="1">
      <alignment vertical="center" wrapText="1"/>
    </xf>
    <xf numFmtId="0" fontId="3" fillId="25" borderId="65" xfId="0" applyFont="1" applyFill="1" applyBorder="1" applyAlignment="1">
      <alignment horizontal="center" wrapText="1"/>
    </xf>
    <xf numFmtId="2" fontId="3" fillId="25" borderId="65" xfId="0" applyNumberFormat="1" applyFont="1" applyFill="1" applyBorder="1" applyAlignment="1">
      <alignment horizontal="center" vertical="center" wrapText="1"/>
    </xf>
    <xf numFmtId="2" fontId="3" fillId="25" borderId="21" xfId="0" applyNumberFormat="1" applyFont="1" applyFill="1" applyBorder="1" applyAlignment="1">
      <alignment vertical="center" wrapText="1"/>
    </xf>
    <xf numFmtId="10" fontId="3" fillId="25" borderId="21" xfId="0" applyNumberFormat="1" applyFont="1" applyFill="1" applyBorder="1" applyAlignment="1">
      <alignment wrapText="1"/>
    </xf>
    <xf numFmtId="2" fontId="3" fillId="25" borderId="66" xfId="0" applyNumberFormat="1" applyFont="1" applyFill="1" applyBorder="1" applyAlignment="1">
      <alignment wrapText="1"/>
    </xf>
    <xf numFmtId="2" fontId="3" fillId="25" borderId="66" xfId="0" applyNumberFormat="1" applyFont="1" applyFill="1" applyBorder="1" applyAlignment="1">
      <alignment horizontal="center" wrapText="1"/>
    </xf>
    <xf numFmtId="2" fontId="11" fillId="24" borderId="13" xfId="0" applyNumberFormat="1" applyFont="1" applyFill="1" applyBorder="1" applyAlignment="1">
      <alignment vertical="center" wrapText="1"/>
    </xf>
    <xf numFmtId="10" fontId="11" fillId="24" borderId="13" xfId="0" applyNumberFormat="1" applyFont="1" applyFill="1" applyBorder="1" applyAlignment="1">
      <alignment vertical="center" wrapText="1"/>
    </xf>
    <xf numFmtId="2" fontId="11" fillId="27" borderId="10" xfId="0" applyNumberFormat="1" applyFont="1" applyFill="1" applyBorder="1" applyAlignment="1">
      <alignment wrapText="1"/>
    </xf>
    <xf numFmtId="0" fontId="12" fillId="39" borderId="10" xfId="0" applyFont="1" applyFill="1" applyBorder="1" applyAlignment="1">
      <alignment vertical="center" wrapText="1"/>
    </xf>
    <xf numFmtId="2" fontId="13" fillId="39" borderId="10" xfId="112" applyNumberFormat="1" applyFont="1" applyFill="1" applyBorder="1" applyAlignment="1" applyProtection="1">
      <alignment vertical="center" wrapText="1"/>
    </xf>
    <xf numFmtId="2" fontId="12" fillId="39" borderId="10" xfId="0" applyNumberFormat="1" applyFont="1" applyFill="1" applyBorder="1" applyAlignment="1">
      <alignment vertical="center" wrapText="1"/>
    </xf>
    <xf numFmtId="166" fontId="12" fillId="39" borderId="10" xfId="0" applyNumberFormat="1" applyFont="1" applyFill="1" applyBorder="1" applyAlignment="1">
      <alignment vertical="center" wrapText="1"/>
    </xf>
    <xf numFmtId="166" fontId="12" fillId="39" borderId="64" xfId="0" applyNumberFormat="1" applyFont="1" applyFill="1" applyBorder="1" applyAlignment="1">
      <alignment vertical="center" wrapText="1"/>
    </xf>
    <xf numFmtId="2" fontId="47" fillId="39" borderId="26" xfId="0" applyNumberFormat="1" applyFont="1" applyFill="1" applyBorder="1" applyAlignment="1">
      <alignment vertical="center" wrapText="1"/>
    </xf>
    <xf numFmtId="2" fontId="4" fillId="39" borderId="0" xfId="0" applyNumberFormat="1" applyFont="1" applyFill="1" applyAlignment="1">
      <alignment vertical="center" wrapText="1"/>
    </xf>
    <xf numFmtId="2" fontId="4" fillId="39" borderId="10" xfId="0" applyNumberFormat="1" applyFont="1" applyFill="1" applyBorder="1" applyAlignment="1">
      <alignment vertical="center" wrapText="1"/>
    </xf>
    <xf numFmtId="0" fontId="0" fillId="0" borderId="0" xfId="0" quotePrefix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0" xfId="0" quotePrefix="1" applyFont="1" applyFill="1" applyAlignment="1">
      <alignment horizontal="left" wrapText="1"/>
    </xf>
    <xf numFmtId="0" fontId="2" fillId="0" borderId="0" xfId="112" applyAlignment="1" applyProtection="1">
      <alignment wrapText="1"/>
    </xf>
    <xf numFmtId="3" fontId="0" fillId="0" borderId="0" xfId="0" applyNumberFormat="1" applyAlignment="1">
      <alignment wrapText="1"/>
    </xf>
    <xf numFmtId="0" fontId="0" fillId="29" borderId="0" xfId="0" applyFill="1" applyAlignment="1">
      <alignment wrapText="1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quotePrefix="1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11" fillId="0" borderId="0" xfId="0" applyFont="1" applyFill="1" applyAlignment="1">
      <alignment horizontal="left" vertical="center" wrapText="1"/>
    </xf>
    <xf numFmtId="0" fontId="5" fillId="29" borderId="0" xfId="0" applyFont="1" applyFill="1" applyAlignment="1">
      <alignment horizontal="center" wrapText="1"/>
    </xf>
    <xf numFmtId="0" fontId="5" fillId="32" borderId="0" xfId="0" applyFont="1" applyFill="1" applyAlignment="1">
      <alignment horizontal="center" wrapText="1"/>
    </xf>
    <xf numFmtId="0" fontId="5" fillId="28" borderId="0" xfId="0" applyFont="1" applyFill="1" applyAlignment="1">
      <alignment horizontal="center" wrapText="1"/>
    </xf>
    <xf numFmtId="0" fontId="16" fillId="29" borderId="42" xfId="0" applyFont="1" applyFill="1" applyBorder="1" applyAlignment="1">
      <alignment horizontal="center" wrapText="1"/>
    </xf>
    <xf numFmtId="0" fontId="16" fillId="29" borderId="71" xfId="0" applyFont="1" applyFill="1" applyBorder="1" applyAlignment="1">
      <alignment horizontal="center" wrapText="1"/>
    </xf>
    <xf numFmtId="0" fontId="16" fillId="29" borderId="68" xfId="0" applyFont="1" applyFill="1" applyBorder="1" applyAlignment="1">
      <alignment horizontal="center" wrapText="1"/>
    </xf>
    <xf numFmtId="0" fontId="4" fillId="29" borderId="50" xfId="0" quotePrefix="1" applyFont="1" applyFill="1" applyBorder="1" applyAlignment="1">
      <alignment horizontal="left" vertical="center" wrapText="1"/>
    </xf>
    <xf numFmtId="0" fontId="4" fillId="29" borderId="57" xfId="0" applyFont="1" applyFill="1" applyBorder="1" applyAlignment="1">
      <alignment vertical="center" wrapText="1"/>
    </xf>
    <xf numFmtId="49" fontId="4" fillId="29" borderId="37" xfId="0" applyNumberFormat="1" applyFont="1" applyFill="1" applyBorder="1" applyAlignment="1">
      <alignment horizontal="center" vertical="center" wrapText="1"/>
    </xf>
    <xf numFmtId="49" fontId="4" fillId="29" borderId="58" xfId="0" applyNumberFormat="1" applyFont="1" applyFill="1" applyBorder="1" applyAlignment="1">
      <alignment horizontal="center" vertical="center" wrapText="1"/>
    </xf>
    <xf numFmtId="2" fontId="4" fillId="29" borderId="23" xfId="0" applyNumberFormat="1" applyFont="1" applyFill="1" applyBorder="1" applyAlignment="1">
      <alignment horizontal="center" vertical="center" wrapText="1"/>
    </xf>
    <xf numFmtId="2" fontId="4" fillId="29" borderId="16" xfId="0" applyNumberFormat="1" applyFont="1" applyFill="1" applyBorder="1" applyAlignment="1">
      <alignment horizontal="center" vertical="center" wrapText="1"/>
    </xf>
    <xf numFmtId="0" fontId="4" fillId="29" borderId="32" xfId="0" applyFont="1" applyFill="1" applyBorder="1" applyAlignment="1">
      <alignment vertical="center" wrapText="1"/>
    </xf>
    <xf numFmtId="49" fontId="4" fillId="29" borderId="35" xfId="0" applyNumberFormat="1" applyFont="1" applyFill="1" applyBorder="1" applyAlignment="1">
      <alignment horizontal="center" vertical="center" wrapText="1"/>
    </xf>
    <xf numFmtId="2" fontId="4" fillId="29" borderId="10" xfId="0" applyNumberFormat="1" applyFont="1" applyFill="1" applyBorder="1" applyAlignment="1">
      <alignment horizontal="center" vertical="center" wrapText="1"/>
    </xf>
    <xf numFmtId="166" fontId="4" fillId="29" borderId="29" xfId="0" applyNumberFormat="1" applyFont="1" applyFill="1" applyBorder="1" applyAlignment="1">
      <alignment horizontal="center" vertical="center" wrapText="1"/>
    </xf>
    <xf numFmtId="166" fontId="4" fillId="29" borderId="44" xfId="0" applyNumberFormat="1" applyFont="1" applyFill="1" applyBorder="1" applyAlignment="1">
      <alignment horizontal="center" vertical="center" wrapText="1"/>
    </xf>
    <xf numFmtId="166" fontId="4" fillId="29" borderId="40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66" fontId="4" fillId="29" borderId="16" xfId="0" applyNumberFormat="1" applyFont="1" applyFill="1" applyBorder="1" applyAlignment="1">
      <alignment horizontal="center" vertical="center" wrapText="1"/>
    </xf>
    <xf numFmtId="2" fontId="4" fillId="27" borderId="10" xfId="0" applyNumberFormat="1" applyFont="1" applyFill="1" applyBorder="1" applyAlignment="1">
      <alignment horizontal="center" vertical="center" wrapText="1"/>
    </xf>
    <xf numFmtId="2" fontId="4" fillId="29" borderId="30" xfId="0" applyNumberFormat="1" applyFont="1" applyFill="1" applyBorder="1" applyAlignment="1">
      <alignment horizontal="center" vertical="center" wrapText="1"/>
    </xf>
    <xf numFmtId="2" fontId="4" fillId="29" borderId="26" xfId="0" applyNumberFormat="1" applyFont="1" applyFill="1" applyBorder="1" applyAlignment="1">
      <alignment horizontal="center" vertical="center" wrapText="1"/>
    </xf>
    <xf numFmtId="2" fontId="4" fillId="29" borderId="59" xfId="0" applyNumberFormat="1" applyFont="1" applyFill="1" applyBorder="1" applyAlignment="1">
      <alignment horizontal="center" vertical="center" wrapText="1"/>
    </xf>
    <xf numFmtId="0" fontId="16" fillId="28" borderId="38" xfId="0" applyFont="1" applyFill="1" applyBorder="1" applyAlignment="1">
      <alignment horizontal="center" wrapText="1"/>
    </xf>
    <xf numFmtId="0" fontId="16" fillId="28" borderId="0" xfId="0" applyFont="1" applyFill="1" applyBorder="1" applyAlignment="1">
      <alignment horizontal="center" wrapText="1"/>
    </xf>
    <xf numFmtId="0" fontId="16" fillId="28" borderId="76" xfId="0" applyFont="1" applyFill="1" applyBorder="1" applyAlignment="1">
      <alignment horizontal="center" wrapText="1"/>
    </xf>
    <xf numFmtId="0" fontId="16" fillId="38" borderId="42" xfId="0" applyFont="1" applyFill="1" applyBorder="1" applyAlignment="1">
      <alignment horizontal="center" wrapText="1"/>
    </xf>
    <xf numFmtId="0" fontId="16" fillId="38" borderId="71" xfId="0" applyFont="1" applyFill="1" applyBorder="1" applyAlignment="1">
      <alignment horizontal="center" wrapText="1"/>
    </xf>
    <xf numFmtId="0" fontId="16" fillId="38" borderId="68" xfId="0" applyFont="1" applyFill="1" applyBorder="1" applyAlignment="1">
      <alignment horizontal="center" wrapText="1"/>
    </xf>
    <xf numFmtId="2" fontId="12" fillId="25" borderId="59" xfId="0" applyNumberFormat="1" applyFont="1" applyFill="1" applyBorder="1" applyAlignment="1">
      <alignment horizontal="center" vertical="center" wrapText="1"/>
    </xf>
    <xf numFmtId="2" fontId="12" fillId="25" borderId="45" xfId="0" applyNumberFormat="1" applyFont="1" applyFill="1" applyBorder="1" applyAlignment="1">
      <alignment horizontal="center" vertical="center" wrapText="1"/>
    </xf>
    <xf numFmtId="2" fontId="12" fillId="25" borderId="41" xfId="0" applyNumberFormat="1" applyFont="1" applyFill="1" applyBorder="1" applyAlignment="1">
      <alignment horizontal="center" vertical="center" wrapText="1"/>
    </xf>
    <xf numFmtId="2" fontId="12" fillId="25" borderId="16" xfId="0" applyNumberFormat="1" applyFont="1" applyFill="1" applyBorder="1" applyAlignment="1">
      <alignment horizontal="center" vertical="center" wrapText="1"/>
    </xf>
    <xf numFmtId="2" fontId="12" fillId="25" borderId="44" xfId="0" applyNumberFormat="1" applyFont="1" applyFill="1" applyBorder="1" applyAlignment="1">
      <alignment horizontal="center" vertical="center" wrapText="1"/>
    </xf>
    <xf numFmtId="0" fontId="16" fillId="25" borderId="42" xfId="0" applyFont="1" applyFill="1" applyBorder="1" applyAlignment="1">
      <alignment horizontal="center" wrapText="1"/>
    </xf>
    <xf numFmtId="0" fontId="16" fillId="25" borderId="71" xfId="0" applyFont="1" applyFill="1" applyBorder="1" applyAlignment="1">
      <alignment horizontal="center" wrapText="1"/>
    </xf>
    <xf numFmtId="0" fontId="16" fillId="25" borderId="68" xfId="0" applyFont="1" applyFill="1" applyBorder="1" applyAlignment="1">
      <alignment horizontal="center" wrapText="1"/>
    </xf>
    <xf numFmtId="0" fontId="12" fillId="25" borderId="57" xfId="0" applyFont="1" applyFill="1" applyBorder="1" applyAlignment="1">
      <alignment horizontal="center" vertical="center" wrapText="1"/>
    </xf>
    <xf numFmtId="0" fontId="12" fillId="25" borderId="38" xfId="0" applyFont="1" applyFill="1" applyBorder="1" applyAlignment="1">
      <alignment horizontal="center" vertical="center" wrapText="1"/>
    </xf>
    <xf numFmtId="0" fontId="12" fillId="25" borderId="16" xfId="0" applyFont="1" applyFill="1" applyBorder="1" applyAlignment="1">
      <alignment horizontal="left" vertical="center" wrapText="1"/>
    </xf>
    <xf numFmtId="0" fontId="12" fillId="25" borderId="44" xfId="0" applyFont="1" applyFill="1" applyBorder="1" applyAlignment="1">
      <alignment horizontal="left" vertical="center" wrapText="1"/>
    </xf>
    <xf numFmtId="0" fontId="2" fillId="25" borderId="48" xfId="112" applyFill="1" applyBorder="1" applyAlignment="1" applyProtection="1">
      <alignment horizontal="center" vertical="center" wrapText="1"/>
    </xf>
    <xf numFmtId="0" fontId="2" fillId="25" borderId="49" xfId="112" applyFill="1" applyBorder="1" applyAlignment="1" applyProtection="1">
      <alignment horizontal="center" vertical="center" wrapText="1"/>
    </xf>
    <xf numFmtId="10" fontId="12" fillId="25" borderId="16" xfId="0" applyNumberFormat="1" applyFont="1" applyFill="1" applyBorder="1" applyAlignment="1">
      <alignment horizontal="center" vertical="center" wrapText="1"/>
    </xf>
    <xf numFmtId="10" fontId="12" fillId="25" borderId="44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5" fillId="0" borderId="17" xfId="0" applyFont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0" fillId="0" borderId="28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</cellXfs>
  <cellStyles count="292">
    <cellStyle name="20 % – Zvýraznění1 2" xfId="1"/>
    <cellStyle name="20 % – Zvýraznění1 2 2" xfId="2"/>
    <cellStyle name="20 % – Zvýraznění1 2 3" xfId="3"/>
    <cellStyle name="20 % – Zvýraznění1 3" xfId="4"/>
    <cellStyle name="20 % – Zvýraznění2 2" xfId="5"/>
    <cellStyle name="20 % – Zvýraznění2 2 2" xfId="6"/>
    <cellStyle name="20 % – Zvýraznění2 2 3" xfId="7"/>
    <cellStyle name="20 % – Zvýraznění2 3" xfId="8"/>
    <cellStyle name="20 % – Zvýraznění3 2" xfId="9"/>
    <cellStyle name="20 % – Zvýraznění3 2 2" xfId="10"/>
    <cellStyle name="20 % – Zvýraznění3 2 3" xfId="11"/>
    <cellStyle name="20 % – Zvýraznění3 3" xfId="12"/>
    <cellStyle name="20 % – Zvýraznění4 2" xfId="13"/>
    <cellStyle name="20 % – Zvýraznění4 2 2" xfId="14"/>
    <cellStyle name="20 % – Zvýraznění4 2 3" xfId="15"/>
    <cellStyle name="20 % – Zvýraznění4 3" xfId="16"/>
    <cellStyle name="20 % – Zvýraznění5 2" xfId="17"/>
    <cellStyle name="20 % – Zvýraznění5 2 2" xfId="18"/>
    <cellStyle name="20 % – Zvýraznění5 2 3" xfId="19"/>
    <cellStyle name="20 % – Zvýraznění5 3" xfId="20"/>
    <cellStyle name="20 % – Zvýraznění6 2" xfId="21"/>
    <cellStyle name="20 % – Zvýraznění6 2 2" xfId="22"/>
    <cellStyle name="20 % – Zvýraznění6 2 3" xfId="23"/>
    <cellStyle name="20 % – Zvýraznění6 3" xfId="24"/>
    <cellStyle name="20% - Accent1" xfId="25"/>
    <cellStyle name="20% - Accent2" xfId="26"/>
    <cellStyle name="20% - Accent3" xfId="27"/>
    <cellStyle name="20% - Accent4" xfId="28"/>
    <cellStyle name="20% - Accent5" xfId="29"/>
    <cellStyle name="20% - Accent6" xfId="30"/>
    <cellStyle name="40 % – Zvýraznění1 2" xfId="31"/>
    <cellStyle name="40 % – Zvýraznění1 2 2" xfId="32"/>
    <cellStyle name="40 % – Zvýraznění1 2 3" xfId="33"/>
    <cellStyle name="40 % – Zvýraznění1 3" xfId="34"/>
    <cellStyle name="40 % – Zvýraznění2 2" xfId="35"/>
    <cellStyle name="40 % – Zvýraznění2 2 2" xfId="36"/>
    <cellStyle name="40 % – Zvýraznění2 2 3" xfId="37"/>
    <cellStyle name="40 % – Zvýraznění2 3" xfId="38"/>
    <cellStyle name="40 % – Zvýraznění3 2" xfId="39"/>
    <cellStyle name="40 % – Zvýraznění3 2 2" xfId="40"/>
    <cellStyle name="40 % – Zvýraznění3 2 3" xfId="41"/>
    <cellStyle name="40 % – Zvýraznění3 3" xfId="42"/>
    <cellStyle name="40 % – Zvýraznění4 2" xfId="43"/>
    <cellStyle name="40 % – Zvýraznění4 2 2" xfId="44"/>
    <cellStyle name="40 % – Zvýraznění4 2 3" xfId="45"/>
    <cellStyle name="40 % – Zvýraznění4 3" xfId="46"/>
    <cellStyle name="40 % – Zvýraznění5 2" xfId="47"/>
    <cellStyle name="40 % – Zvýraznění5 2 2" xfId="48"/>
    <cellStyle name="40 % – Zvýraznění5 2 3" xfId="49"/>
    <cellStyle name="40 % – Zvýraznění5 3" xfId="50"/>
    <cellStyle name="40 % – Zvýraznění6 2" xfId="51"/>
    <cellStyle name="40 % – Zvýraznění6 2 2" xfId="52"/>
    <cellStyle name="40 % – Zvýraznění6 2 3" xfId="53"/>
    <cellStyle name="40 % – Zvýraznění6 3" xfId="54"/>
    <cellStyle name="40% - Accent1" xfId="55"/>
    <cellStyle name="40% - Accent2" xfId="56"/>
    <cellStyle name="40% - Accent3" xfId="57"/>
    <cellStyle name="40% - Accent4" xfId="58"/>
    <cellStyle name="40% - Accent5" xfId="59"/>
    <cellStyle name="40% - Accent6" xfId="60"/>
    <cellStyle name="60 % – Zvýraznění1 2" xfId="61"/>
    <cellStyle name="60 % – Zvýraznění1 2 2" xfId="62"/>
    <cellStyle name="60 % – Zvýraznění1 2 3" xfId="63"/>
    <cellStyle name="60 % – Zvýraznění1 3" xfId="64"/>
    <cellStyle name="60 % – Zvýraznění2 2" xfId="65"/>
    <cellStyle name="60 % – Zvýraznění2 2 2" xfId="66"/>
    <cellStyle name="60 % – Zvýraznění2 2 3" xfId="67"/>
    <cellStyle name="60 % – Zvýraznění2 3" xfId="68"/>
    <cellStyle name="60 % – Zvýraznění3 2" xfId="69"/>
    <cellStyle name="60 % – Zvýraznění3 2 2" xfId="70"/>
    <cellStyle name="60 % – Zvýraznění3 2 3" xfId="71"/>
    <cellStyle name="60 % – Zvýraznění3 3" xfId="72"/>
    <cellStyle name="60 % – Zvýraznění4 2" xfId="73"/>
    <cellStyle name="60 % – Zvýraznění4 2 2" xfId="74"/>
    <cellStyle name="60 % – Zvýraznění4 2 3" xfId="75"/>
    <cellStyle name="60 % – Zvýraznění4 3" xfId="76"/>
    <cellStyle name="60 % – Zvýraznění5 2" xfId="77"/>
    <cellStyle name="60 % – Zvýraznění5 2 2" xfId="78"/>
    <cellStyle name="60 % – Zvýraznění5 2 3" xfId="79"/>
    <cellStyle name="60 % – Zvýraznění5 3" xfId="80"/>
    <cellStyle name="60 % – Zvýraznění6 2" xfId="81"/>
    <cellStyle name="60 % – Zvýraznění6 2 2" xfId="82"/>
    <cellStyle name="60 % – Zvýraznění6 2 3" xfId="83"/>
    <cellStyle name="60 % – Zvýraznění6 3" xfId="84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Accent1" xfId="91"/>
    <cellStyle name="Accent2" xfId="92"/>
    <cellStyle name="Accent3" xfId="93"/>
    <cellStyle name="Accent4" xfId="94"/>
    <cellStyle name="Accent5" xfId="95"/>
    <cellStyle name="Accent6" xfId="96"/>
    <cellStyle name="Bad" xfId="97"/>
    <cellStyle name="Calculation" xfId="98"/>
    <cellStyle name="Celkem 2" xfId="99"/>
    <cellStyle name="Celkem 2 2" xfId="100"/>
    <cellStyle name="Celkem 2 3" xfId="101"/>
    <cellStyle name="Celkem 3" xfId="102"/>
    <cellStyle name="Čárka 2" xfId="103"/>
    <cellStyle name="Čárka 3" xfId="104"/>
    <cellStyle name="Čárka 4" xfId="105"/>
    <cellStyle name="Explanatory Text" xfId="106"/>
    <cellStyle name="Good" xfId="107"/>
    <cellStyle name="Heading 1" xfId="108"/>
    <cellStyle name="Heading 2" xfId="109"/>
    <cellStyle name="Heading 3" xfId="110"/>
    <cellStyle name="Heading 4" xfId="111"/>
    <cellStyle name="Hypertextový odkaz" xfId="112" builtinId="8"/>
    <cellStyle name="Hypertextový odkaz 2" xfId="279"/>
    <cellStyle name="Check Cell" xfId="113"/>
    <cellStyle name="Chybně 2" xfId="114"/>
    <cellStyle name="Chybně 2 2" xfId="115"/>
    <cellStyle name="Chybně 2 3" xfId="116"/>
    <cellStyle name="Chybně 3" xfId="117"/>
    <cellStyle name="Input" xfId="118"/>
    <cellStyle name="Kontrolní buňka 2" xfId="119"/>
    <cellStyle name="Kontrolní buňka 2 2" xfId="120"/>
    <cellStyle name="Kontrolní buňka 2 3" xfId="121"/>
    <cellStyle name="Kontrolní buňka 3" xfId="122"/>
    <cellStyle name="Linked Cell" xfId="123"/>
    <cellStyle name="Nadpis 1 2" xfId="124"/>
    <cellStyle name="Nadpis 1 2 2" xfId="125"/>
    <cellStyle name="Nadpis 1 2 3" xfId="126"/>
    <cellStyle name="Nadpis 1 3" xfId="127"/>
    <cellStyle name="Nadpis 2 2" xfId="128"/>
    <cellStyle name="Nadpis 2 2 2" xfId="129"/>
    <cellStyle name="Nadpis 2 2 3" xfId="130"/>
    <cellStyle name="Nadpis 2 3" xfId="131"/>
    <cellStyle name="Nadpis 3 2" xfId="132"/>
    <cellStyle name="Nadpis 3 2 2" xfId="133"/>
    <cellStyle name="Nadpis 3 2 3" xfId="134"/>
    <cellStyle name="Nadpis 3 3" xfId="135"/>
    <cellStyle name="Nadpis 4 2" xfId="136"/>
    <cellStyle name="Nadpis 4 2 2" xfId="137"/>
    <cellStyle name="Nadpis 4 2 3" xfId="138"/>
    <cellStyle name="Nadpis 4 3" xfId="139"/>
    <cellStyle name="Název 2" xfId="140"/>
    <cellStyle name="Název 2 2" xfId="141"/>
    <cellStyle name="Název 2 3" xfId="142"/>
    <cellStyle name="Název 3" xfId="143"/>
    <cellStyle name="Neutral" xfId="144"/>
    <cellStyle name="Neutrální 2" xfId="145"/>
    <cellStyle name="Neutrální 2 2" xfId="146"/>
    <cellStyle name="Neutrální 2 3" xfId="147"/>
    <cellStyle name="Neutrální 3" xfId="148"/>
    <cellStyle name="Normální" xfId="0" builtinId="0"/>
    <cellStyle name="Normální 10" xfId="149"/>
    <cellStyle name="Normální 10 2" xfId="150"/>
    <cellStyle name="Normální 10 3" xfId="151"/>
    <cellStyle name="Normální 10 3 2" xfId="281"/>
    <cellStyle name="Normální 11" xfId="152"/>
    <cellStyle name="Normální 11 2" xfId="282"/>
    <cellStyle name="Normální 12" xfId="153"/>
    <cellStyle name="Normální 13" xfId="278"/>
    <cellStyle name="Normální 2" xfId="154"/>
    <cellStyle name="normální 2 10" xfId="155"/>
    <cellStyle name="normální 2 11" xfId="156"/>
    <cellStyle name="Normální 2 12" xfId="157"/>
    <cellStyle name="Normální 2 2" xfId="158"/>
    <cellStyle name="normální 2 2 2" xfId="159"/>
    <cellStyle name="normální 2 2 3" xfId="160"/>
    <cellStyle name="normální 2 2 4" xfId="161"/>
    <cellStyle name="Normální 2 2 5" xfId="162"/>
    <cellStyle name="normální 2 2 6" xfId="163"/>
    <cellStyle name="Normální 2 3" xfId="164"/>
    <cellStyle name="Normální 2 3 2" xfId="165"/>
    <cellStyle name="normální 2 3 3" xfId="166"/>
    <cellStyle name="normální 2 3 4" xfId="167"/>
    <cellStyle name="Normální 2 4" xfId="168"/>
    <cellStyle name="normální 2 4 2" xfId="169"/>
    <cellStyle name="Normální 2 4 2 2" xfId="170"/>
    <cellStyle name="normální 2 4 3" xfId="171"/>
    <cellStyle name="normální 2 5" xfId="172"/>
    <cellStyle name="normální 2 6" xfId="173"/>
    <cellStyle name="normální 2 7" xfId="174"/>
    <cellStyle name="normální 2 8" xfId="175"/>
    <cellStyle name="normální 2 9" xfId="176"/>
    <cellStyle name="Normální 3" xfId="177"/>
    <cellStyle name="Normální 3 2" xfId="178"/>
    <cellStyle name="Normální 3 2 2" xfId="179"/>
    <cellStyle name="Normální 3 2 3" xfId="180"/>
    <cellStyle name="Normální 3 3" xfId="181"/>
    <cellStyle name="Normální 3 4" xfId="182"/>
    <cellStyle name="Normální 3 5" xfId="183"/>
    <cellStyle name="normální 3 6" xfId="184"/>
    <cellStyle name="normální 3 7" xfId="185"/>
    <cellStyle name="Normální 4" xfId="186"/>
    <cellStyle name="Normální 4 2" xfId="187"/>
    <cellStyle name="Normální 4 2 2" xfId="284"/>
    <cellStyle name="Normální 4 3" xfId="188"/>
    <cellStyle name="Normální 4 3 2" xfId="189"/>
    <cellStyle name="Normální 4 4" xfId="190"/>
    <cellStyle name="Normální 4 4 2" xfId="191"/>
    <cellStyle name="Normální 4 5" xfId="283"/>
    <cellStyle name="Normální 5" xfId="192"/>
    <cellStyle name="Normální 5 2" xfId="193"/>
    <cellStyle name="Normální 5 2 2" xfId="194"/>
    <cellStyle name="Normální 5 2 3" xfId="195"/>
    <cellStyle name="Normální 5 3" xfId="196"/>
    <cellStyle name="Normální 5 4" xfId="197"/>
    <cellStyle name="Normální 5 4 2" xfId="285"/>
    <cellStyle name="Normální 6" xfId="198"/>
    <cellStyle name="Normální 6 2" xfId="199"/>
    <cellStyle name="Normální 6 2 2" xfId="200"/>
    <cellStyle name="Normální 6 2 3" xfId="201"/>
    <cellStyle name="Normální 6 3" xfId="202"/>
    <cellStyle name="Normální 6 3 2" xfId="203"/>
    <cellStyle name="Normální 6 3 2 2" xfId="287"/>
    <cellStyle name="Normální 6 4" xfId="204"/>
    <cellStyle name="Normální 6 4 2" xfId="288"/>
    <cellStyle name="Normální 7" xfId="205"/>
    <cellStyle name="Normální 7 2" xfId="206"/>
    <cellStyle name="Normální 7 2 2" xfId="289"/>
    <cellStyle name="Normální 8" xfId="207"/>
    <cellStyle name="Normální 8 2" xfId="208"/>
    <cellStyle name="normální 8 3" xfId="209"/>
    <cellStyle name="Normální 8 4" xfId="290"/>
    <cellStyle name="Normální 8 5" xfId="280"/>
    <cellStyle name="Normální 8 6" xfId="286"/>
    <cellStyle name="Normální 9" xfId="210"/>
    <cellStyle name="Normální 9 2" xfId="211"/>
    <cellStyle name="Normální 9 3" xfId="212"/>
    <cellStyle name="Normální 9 3 2" xfId="291"/>
    <cellStyle name="Note" xfId="213"/>
    <cellStyle name="Output" xfId="214"/>
    <cellStyle name="Poznámka 2" xfId="215"/>
    <cellStyle name="Poznámka 2 2" xfId="216"/>
    <cellStyle name="Poznámka 2 3" xfId="217"/>
    <cellStyle name="Poznámka 2 4" xfId="218"/>
    <cellStyle name="Poznámka 3" xfId="219"/>
    <cellStyle name="Poznámka 3 2" xfId="220"/>
    <cellStyle name="Poznámka 3 3" xfId="221"/>
    <cellStyle name="Poznámka 4" xfId="222"/>
    <cellStyle name="Propojená buňka 2" xfId="223"/>
    <cellStyle name="Propojená buňka 2 2" xfId="224"/>
    <cellStyle name="Propojená buňka 2 3" xfId="225"/>
    <cellStyle name="Propojená buňka 3" xfId="226"/>
    <cellStyle name="Správně 2" xfId="227"/>
    <cellStyle name="Správně 2 2" xfId="228"/>
    <cellStyle name="Správně 2 3" xfId="229"/>
    <cellStyle name="Správně 3" xfId="230"/>
    <cellStyle name="Text upozornění 2" xfId="231"/>
    <cellStyle name="Text upozornění 2 2" xfId="232"/>
    <cellStyle name="Text upozornění 2 3" xfId="233"/>
    <cellStyle name="Text upozornění 3" xfId="234"/>
    <cellStyle name="Title" xfId="235"/>
    <cellStyle name="Total" xfId="236"/>
    <cellStyle name="Vstup 2" xfId="237"/>
    <cellStyle name="Vstup 2 2" xfId="238"/>
    <cellStyle name="Vstup 2 3" xfId="239"/>
    <cellStyle name="Vstup 3" xfId="240"/>
    <cellStyle name="Výpočet 2" xfId="241"/>
    <cellStyle name="Výpočet 2 2" xfId="242"/>
    <cellStyle name="Výpočet 2 3" xfId="243"/>
    <cellStyle name="Výpočet 3" xfId="244"/>
    <cellStyle name="Výstup 2" xfId="245"/>
    <cellStyle name="Výstup 2 2" xfId="246"/>
    <cellStyle name="Výstup 2 3" xfId="247"/>
    <cellStyle name="Výstup 3" xfId="248"/>
    <cellStyle name="Vysvětlující text 2" xfId="249"/>
    <cellStyle name="Vysvětlující text 2 2" xfId="250"/>
    <cellStyle name="Vysvětlující text 2 3" xfId="251"/>
    <cellStyle name="Vysvětlující text 3" xfId="252"/>
    <cellStyle name="Warning Text" xfId="253"/>
    <cellStyle name="Zvýraznění 1 2" xfId="254"/>
    <cellStyle name="Zvýraznění 1 2 2" xfId="255"/>
    <cellStyle name="Zvýraznění 1 2 3" xfId="256"/>
    <cellStyle name="Zvýraznění 1 3" xfId="257"/>
    <cellStyle name="Zvýraznění 2 2" xfId="258"/>
    <cellStyle name="Zvýraznění 2 2 2" xfId="259"/>
    <cellStyle name="Zvýraznění 2 2 3" xfId="260"/>
    <cellStyle name="Zvýraznění 2 3" xfId="261"/>
    <cellStyle name="Zvýraznění 3 2" xfId="262"/>
    <cellStyle name="Zvýraznění 3 2 2" xfId="263"/>
    <cellStyle name="Zvýraznění 3 2 3" xfId="264"/>
    <cellStyle name="Zvýraznění 3 3" xfId="265"/>
    <cellStyle name="Zvýraznění 4 2" xfId="266"/>
    <cellStyle name="Zvýraznění 4 2 2" xfId="267"/>
    <cellStyle name="Zvýraznění 4 2 3" xfId="268"/>
    <cellStyle name="Zvýraznění 4 3" xfId="269"/>
    <cellStyle name="Zvýraznění 5 2" xfId="270"/>
    <cellStyle name="Zvýraznění 5 2 2" xfId="271"/>
    <cellStyle name="Zvýraznění 5 2 3" xfId="272"/>
    <cellStyle name="Zvýraznění 5 3" xfId="273"/>
    <cellStyle name="Zvýraznění 6 2" xfId="274"/>
    <cellStyle name="Zvýraznění 6 2 2" xfId="275"/>
    <cellStyle name="Zvýraznění 6 2 3" xfId="276"/>
    <cellStyle name="Zvýraznění 6 3" xfId="2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D12" sqref="D12"/>
    </sheetView>
  </sheetViews>
  <sheetFormatPr defaultRowHeight="12.75" x14ac:dyDescent="0.2"/>
  <cols>
    <col min="1" max="1" width="44.7109375" style="39" customWidth="1"/>
    <col min="2" max="2" width="15.85546875" style="39" customWidth="1"/>
    <col min="3" max="3" width="12.140625" style="39" customWidth="1"/>
    <col min="4" max="16384" width="9.140625" style="39"/>
  </cols>
  <sheetData>
    <row r="1" spans="1:3" x14ac:dyDescent="0.2">
      <c r="A1" s="263" t="s">
        <v>399</v>
      </c>
    </row>
    <row r="3" spans="1:3" x14ac:dyDescent="0.2">
      <c r="A3" s="439" t="s">
        <v>18</v>
      </c>
      <c r="B3" s="272" t="s">
        <v>35</v>
      </c>
      <c r="C3" s="272" t="s">
        <v>96</v>
      </c>
    </row>
    <row r="4" spans="1:3" ht="25.5" x14ac:dyDescent="0.2">
      <c r="A4" s="441" t="s">
        <v>86</v>
      </c>
      <c r="B4" s="276" t="s">
        <v>297</v>
      </c>
      <c r="C4" s="276"/>
    </row>
    <row r="5" spans="1:3" ht="25.5" x14ac:dyDescent="0.2">
      <c r="A5" s="442" t="s">
        <v>397</v>
      </c>
      <c r="B5" s="276" t="s">
        <v>297</v>
      </c>
      <c r="C5" s="276" t="s">
        <v>36</v>
      </c>
    </row>
    <row r="6" spans="1:3" x14ac:dyDescent="0.2">
      <c r="A6" s="442" t="s">
        <v>95</v>
      </c>
      <c r="B6" s="276" t="s">
        <v>297</v>
      </c>
      <c r="C6" s="276" t="s">
        <v>36</v>
      </c>
    </row>
    <row r="7" spans="1:3" x14ac:dyDescent="0.2">
      <c r="A7" s="441"/>
      <c r="B7" s="276"/>
      <c r="C7" s="276"/>
    </row>
    <row r="8" spans="1:3" ht="25.5" x14ac:dyDescent="0.2">
      <c r="A8" s="442" t="s">
        <v>398</v>
      </c>
      <c r="B8" s="276"/>
      <c r="C8" s="276"/>
    </row>
    <row r="9" spans="1:3" x14ac:dyDescent="0.2">
      <c r="A9" s="442"/>
      <c r="B9" s="276"/>
      <c r="C9" s="276"/>
    </row>
    <row r="10" spans="1:3" x14ac:dyDescent="0.2">
      <c r="A10" s="442"/>
      <c r="B10" s="276"/>
      <c r="C10" s="276"/>
    </row>
    <row r="11" spans="1:3" x14ac:dyDescent="0.2">
      <c r="A11" s="443">
        <v>2017</v>
      </c>
      <c r="B11" s="276"/>
      <c r="C11" s="276"/>
    </row>
    <row r="12" spans="1:3" x14ac:dyDescent="0.2">
      <c r="A12" s="442"/>
      <c r="B12" s="276"/>
      <c r="C12" s="276"/>
    </row>
    <row r="13" spans="1:3" x14ac:dyDescent="0.2">
      <c r="A13" s="442"/>
      <c r="B13" s="276"/>
      <c r="C13" s="276"/>
    </row>
    <row r="14" spans="1:3" x14ac:dyDescent="0.2">
      <c r="A14" s="442" t="s">
        <v>286</v>
      </c>
      <c r="B14" s="276" t="s">
        <v>290</v>
      </c>
      <c r="C14" s="276"/>
    </row>
    <row r="15" spans="1:3" ht="25.5" x14ac:dyDescent="0.2">
      <c r="A15" s="442" t="s">
        <v>287</v>
      </c>
      <c r="B15" s="276" t="s">
        <v>290</v>
      </c>
      <c r="C15" s="276"/>
    </row>
    <row r="16" spans="1:3" ht="25.5" x14ac:dyDescent="0.2">
      <c r="A16" s="442" t="s">
        <v>288</v>
      </c>
      <c r="B16" s="276" t="s">
        <v>290</v>
      </c>
      <c r="C16" s="276"/>
    </row>
    <row r="17" spans="1:3" ht="25.5" x14ac:dyDescent="0.2">
      <c r="A17" s="442" t="s">
        <v>289</v>
      </c>
      <c r="B17" s="276" t="s">
        <v>290</v>
      </c>
      <c r="C17" s="276"/>
    </row>
    <row r="18" spans="1:3" x14ac:dyDescent="0.2">
      <c r="A18" s="442"/>
      <c r="B18" s="276"/>
      <c r="C18" s="276"/>
    </row>
    <row r="19" spans="1:3" x14ac:dyDescent="0.2">
      <c r="A19" s="442"/>
      <c r="B19" s="276"/>
      <c r="C19" s="276"/>
    </row>
    <row r="20" spans="1:3" x14ac:dyDescent="0.2">
      <c r="A20" s="442"/>
      <c r="B20" s="276"/>
      <c r="C20" s="276"/>
    </row>
    <row r="21" spans="1:3" x14ac:dyDescent="0.2">
      <c r="A21" s="442"/>
      <c r="B21" s="276"/>
      <c r="C21" s="276"/>
    </row>
    <row r="22" spans="1:3" x14ac:dyDescent="0.2">
      <c r="A22" s="442"/>
      <c r="B22" s="276"/>
      <c r="C22" s="276"/>
    </row>
    <row r="23" spans="1:3" x14ac:dyDescent="0.2">
      <c r="A23" s="442"/>
      <c r="B23" s="276"/>
      <c r="C23" s="276"/>
    </row>
    <row r="24" spans="1:3" x14ac:dyDescent="0.2">
      <c r="A24" s="276"/>
      <c r="B24" s="276"/>
      <c r="C24" s="276"/>
    </row>
    <row r="25" spans="1:3" x14ac:dyDescent="0.2">
      <c r="A25" s="276"/>
      <c r="B25" s="276"/>
      <c r="C25" s="276"/>
    </row>
    <row r="26" spans="1:3" x14ac:dyDescent="0.2">
      <c r="A26" s="276"/>
      <c r="B26" s="276"/>
      <c r="C26" s="276"/>
    </row>
    <row r="27" spans="1:3" x14ac:dyDescent="0.2">
      <c r="A27" s="276"/>
      <c r="B27" s="276"/>
      <c r="C27" s="276"/>
    </row>
    <row r="28" spans="1:3" x14ac:dyDescent="0.2">
      <c r="A28" s="276"/>
      <c r="B28" s="276"/>
      <c r="C28" s="276"/>
    </row>
    <row r="29" spans="1:3" x14ac:dyDescent="0.2">
      <c r="A29" s="276"/>
      <c r="B29" s="276"/>
      <c r="C29" s="276"/>
    </row>
    <row r="30" spans="1:3" x14ac:dyDescent="0.2">
      <c r="A30" s="276"/>
      <c r="B30" s="276"/>
      <c r="C30" s="276"/>
    </row>
    <row r="33" spans="1:1" x14ac:dyDescent="0.2">
      <c r="A33" s="440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4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F25" sqref="F25"/>
    </sheetView>
  </sheetViews>
  <sheetFormatPr defaultRowHeight="12.75" x14ac:dyDescent="0.2"/>
  <cols>
    <col min="1" max="1" width="8.28515625" style="39" bestFit="1" customWidth="1"/>
    <col min="2" max="2" width="9.140625" style="39"/>
    <col min="3" max="3" width="6.140625" style="39" bestFit="1" customWidth="1"/>
    <col min="4" max="4" width="17.85546875" style="39" bestFit="1" customWidth="1"/>
    <col min="5" max="5" width="8.85546875" style="39" bestFit="1" customWidth="1"/>
    <col min="6" max="6" width="21.85546875" style="39" customWidth="1"/>
    <col min="7" max="7" width="28.140625" style="39" customWidth="1"/>
    <col min="8" max="8" width="24" style="39" customWidth="1"/>
    <col min="9" max="16384" width="9.140625" style="39"/>
  </cols>
  <sheetData>
    <row r="1" spans="1:8" x14ac:dyDescent="0.2">
      <c r="A1" s="494" t="s">
        <v>66</v>
      </c>
      <c r="B1" s="494"/>
      <c r="C1" s="494"/>
      <c r="D1" s="494"/>
      <c r="E1" s="494"/>
      <c r="F1" s="494"/>
      <c r="G1" s="494"/>
    </row>
    <row r="2" spans="1:8" x14ac:dyDescent="0.2">
      <c r="A2" s="272"/>
    </row>
    <row r="3" spans="1:8" x14ac:dyDescent="0.2">
      <c r="A3" s="243" t="s">
        <v>61</v>
      </c>
      <c r="B3" s="243" t="s">
        <v>4</v>
      </c>
      <c r="C3" s="243" t="s">
        <v>7</v>
      </c>
      <c r="D3" s="243" t="s">
        <v>58</v>
      </c>
      <c r="E3" s="243" t="s">
        <v>59</v>
      </c>
      <c r="F3" s="243" t="s">
        <v>60</v>
      </c>
      <c r="G3" s="243" t="s">
        <v>50</v>
      </c>
      <c r="H3" s="244" t="s">
        <v>54</v>
      </c>
    </row>
    <row r="4" spans="1:8" x14ac:dyDescent="0.2">
      <c r="A4" s="129"/>
      <c r="B4" s="245"/>
      <c r="C4" s="129"/>
      <c r="D4" s="129"/>
      <c r="E4" s="129"/>
      <c r="F4" s="129"/>
      <c r="G4" s="129"/>
      <c r="H4" s="129"/>
    </row>
    <row r="5" spans="1:8" x14ac:dyDescent="0.2">
      <c r="A5" s="129"/>
      <c r="B5" s="129"/>
      <c r="C5" s="129"/>
      <c r="D5" s="129"/>
      <c r="E5" s="129"/>
      <c r="F5" s="129"/>
      <c r="G5" s="129"/>
      <c r="H5" s="129"/>
    </row>
    <row r="6" spans="1:8" x14ac:dyDescent="0.2">
      <c r="A6" s="129"/>
      <c r="B6" s="129"/>
      <c r="C6" s="129"/>
      <c r="D6" s="129"/>
      <c r="E6" s="129"/>
      <c r="F6" s="129"/>
      <c r="G6" s="129"/>
      <c r="H6" s="129"/>
    </row>
    <row r="7" spans="1:8" x14ac:dyDescent="0.2">
      <c r="A7" s="129"/>
      <c r="B7" s="129"/>
      <c r="C7" s="129"/>
      <c r="D7" s="129"/>
      <c r="E7" s="129"/>
      <c r="F7" s="129"/>
      <c r="G7" s="129"/>
      <c r="H7" s="129"/>
    </row>
    <row r="8" spans="1:8" x14ac:dyDescent="0.2">
      <c r="A8" s="129"/>
      <c r="B8" s="129"/>
      <c r="C8" s="129"/>
      <c r="D8" s="129"/>
      <c r="E8" s="129"/>
      <c r="F8" s="129"/>
      <c r="G8" s="129"/>
      <c r="H8" s="129"/>
    </row>
    <row r="9" spans="1:8" x14ac:dyDescent="0.2">
      <c r="A9" s="129"/>
      <c r="B9" s="129"/>
      <c r="C9" s="129"/>
      <c r="D9" s="129"/>
      <c r="E9" s="129"/>
      <c r="F9" s="129"/>
      <c r="G9" s="129"/>
      <c r="H9" s="129"/>
    </row>
    <row r="10" spans="1:8" x14ac:dyDescent="0.2">
      <c r="A10" s="129"/>
      <c r="B10" s="129"/>
      <c r="C10" s="129"/>
      <c r="D10" s="129"/>
      <c r="E10" s="129"/>
      <c r="F10" s="129"/>
      <c r="G10" s="129"/>
      <c r="H10" s="129"/>
    </row>
    <row r="11" spans="1:8" x14ac:dyDescent="0.2">
      <c r="A11" s="129"/>
      <c r="B11" s="129"/>
      <c r="C11" s="129"/>
      <c r="D11" s="129"/>
      <c r="E11" s="129"/>
      <c r="F11" s="129"/>
      <c r="G11" s="129"/>
      <c r="H11" s="129"/>
    </row>
    <row r="12" spans="1:8" x14ac:dyDescent="0.2">
      <c r="A12" s="129"/>
      <c r="B12" s="129"/>
      <c r="C12" s="129"/>
      <c r="D12" s="129"/>
      <c r="E12" s="129"/>
      <c r="F12" s="129"/>
      <c r="G12" s="129"/>
      <c r="H12" s="129"/>
    </row>
    <row r="13" spans="1:8" x14ac:dyDescent="0.2">
      <c r="A13" s="129"/>
      <c r="B13" s="129"/>
      <c r="C13" s="129"/>
      <c r="D13" s="129"/>
      <c r="E13" s="129"/>
      <c r="F13" s="129"/>
      <c r="G13" s="129"/>
      <c r="H13" s="129"/>
    </row>
    <row r="14" spans="1:8" x14ac:dyDescent="0.2">
      <c r="A14" s="129"/>
      <c r="B14" s="129"/>
      <c r="C14" s="129"/>
      <c r="D14" s="129"/>
      <c r="E14" s="129"/>
      <c r="F14" s="129"/>
      <c r="G14" s="129"/>
      <c r="H14" s="129"/>
    </row>
    <row r="15" spans="1:8" x14ac:dyDescent="0.2">
      <c r="A15" s="129"/>
      <c r="B15" s="129"/>
      <c r="C15" s="129"/>
      <c r="D15" s="129"/>
      <c r="E15" s="129"/>
      <c r="F15" s="129"/>
      <c r="G15" s="129"/>
      <c r="H15" s="129"/>
    </row>
    <row r="16" spans="1:8" x14ac:dyDescent="0.2">
      <c r="A16" s="129"/>
      <c r="B16" s="129"/>
      <c r="C16" s="129"/>
      <c r="D16" s="129"/>
      <c r="E16" s="129"/>
      <c r="F16" s="129"/>
      <c r="G16" s="129"/>
      <c r="H16" s="129"/>
    </row>
    <row r="17" spans="1:8" x14ac:dyDescent="0.2">
      <c r="A17" s="129"/>
      <c r="B17" s="129"/>
      <c r="C17" s="129"/>
      <c r="D17" s="129"/>
      <c r="E17" s="129"/>
      <c r="F17" s="129"/>
      <c r="G17" s="129"/>
      <c r="H17" s="129"/>
    </row>
    <row r="18" spans="1:8" x14ac:dyDescent="0.2">
      <c r="A18" s="129"/>
      <c r="B18" s="129"/>
      <c r="C18" s="129"/>
      <c r="D18" s="129"/>
      <c r="E18" s="129"/>
      <c r="F18" s="129"/>
      <c r="G18" s="129"/>
      <c r="H18" s="129"/>
    </row>
    <row r="19" spans="1:8" x14ac:dyDescent="0.2">
      <c r="A19" s="129"/>
      <c r="B19" s="129"/>
      <c r="C19" s="129"/>
      <c r="D19" s="129"/>
      <c r="E19" s="129"/>
      <c r="F19" s="129"/>
      <c r="G19" s="129"/>
      <c r="H19" s="129"/>
    </row>
  </sheetData>
  <mergeCells count="1">
    <mergeCell ref="A1:G1"/>
  </mergeCells>
  <pageMargins left="0.78740157499999996" right="0.78740157499999996" top="0.984251969" bottom="0.984251969" header="0.4921259845" footer="0.4921259845"/>
  <pageSetup paperSize="9" orientation="landscape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G47" sqref="G47"/>
    </sheetView>
  </sheetViews>
  <sheetFormatPr defaultRowHeight="12.75" x14ac:dyDescent="0.2"/>
  <cols>
    <col min="4" max="4" width="12.28515625" bestFit="1" customWidth="1"/>
    <col min="5" max="5" width="14.85546875" bestFit="1" customWidth="1"/>
    <col min="6" max="6" width="17.28515625" bestFit="1" customWidth="1"/>
    <col min="7" max="7" width="18" bestFit="1" customWidth="1"/>
  </cols>
  <sheetData>
    <row r="1" spans="1:7" x14ac:dyDescent="0.2">
      <c r="A1" s="495" t="s">
        <v>52</v>
      </c>
      <c r="B1" s="495"/>
      <c r="C1" s="495"/>
      <c r="D1" s="495"/>
      <c r="E1" s="495"/>
      <c r="F1" s="495"/>
      <c r="G1" s="495"/>
    </row>
    <row r="2" spans="1:7" x14ac:dyDescent="0.2">
      <c r="A2" s="3"/>
    </row>
    <row r="3" spans="1:7" x14ac:dyDescent="0.2">
      <c r="A3" s="31" t="s">
        <v>61</v>
      </c>
      <c r="B3" s="31" t="s">
        <v>4</v>
      </c>
      <c r="C3" s="31" t="s">
        <v>7</v>
      </c>
      <c r="D3" s="31" t="s">
        <v>53</v>
      </c>
      <c r="E3" s="31" t="s">
        <v>51</v>
      </c>
      <c r="F3" s="31" t="s">
        <v>50</v>
      </c>
      <c r="G3" s="37" t="s">
        <v>54</v>
      </c>
    </row>
    <row r="4" spans="1:7" x14ac:dyDescent="0.2">
      <c r="A4" s="6"/>
      <c r="B4" s="6"/>
      <c r="C4" s="6"/>
      <c r="D4" s="6"/>
      <c r="E4" s="6"/>
      <c r="F4" s="6"/>
      <c r="G4" s="6"/>
    </row>
    <row r="5" spans="1:7" x14ac:dyDescent="0.2">
      <c r="A5" s="6"/>
      <c r="B5" s="6"/>
      <c r="C5" s="6"/>
      <c r="D5" s="6"/>
      <c r="E5" s="6"/>
      <c r="F5" s="6"/>
      <c r="G5" s="6"/>
    </row>
    <row r="6" spans="1:7" x14ac:dyDescent="0.2">
      <c r="A6" s="6"/>
      <c r="B6" s="6"/>
      <c r="C6" s="6"/>
      <c r="D6" s="6"/>
      <c r="E6" s="6"/>
      <c r="F6" s="6"/>
      <c r="G6" s="6"/>
    </row>
    <row r="7" spans="1:7" x14ac:dyDescent="0.2">
      <c r="A7" s="6"/>
      <c r="B7" s="6"/>
      <c r="C7" s="6"/>
      <c r="D7" s="6"/>
      <c r="E7" s="6"/>
      <c r="F7" s="6"/>
      <c r="G7" s="6"/>
    </row>
    <row r="8" spans="1:7" x14ac:dyDescent="0.2">
      <c r="A8" s="6"/>
      <c r="B8" s="6"/>
      <c r="C8" s="6"/>
      <c r="D8" s="6"/>
      <c r="E8" s="6"/>
      <c r="F8" s="6"/>
      <c r="G8" s="6"/>
    </row>
    <row r="9" spans="1:7" x14ac:dyDescent="0.2">
      <c r="A9" s="6"/>
      <c r="B9" s="6"/>
      <c r="C9" s="6"/>
      <c r="D9" s="6"/>
      <c r="E9" s="6"/>
      <c r="F9" s="6"/>
      <c r="G9" s="6"/>
    </row>
    <row r="10" spans="1:7" x14ac:dyDescent="0.2">
      <c r="A10" s="6"/>
      <c r="B10" s="6"/>
      <c r="C10" s="6"/>
      <c r="D10" s="6"/>
      <c r="E10" s="6"/>
      <c r="F10" s="6"/>
      <c r="G10" s="6"/>
    </row>
    <row r="11" spans="1:7" x14ac:dyDescent="0.2">
      <c r="A11" s="6"/>
      <c r="B11" s="6"/>
      <c r="C11" s="6"/>
      <c r="D11" s="6"/>
      <c r="E11" s="6"/>
      <c r="F11" s="6"/>
      <c r="G11" s="6"/>
    </row>
    <row r="12" spans="1:7" x14ac:dyDescent="0.2">
      <c r="A12" s="6"/>
      <c r="B12" s="6"/>
      <c r="C12" s="6"/>
      <c r="D12" s="6"/>
      <c r="E12" s="6"/>
      <c r="F12" s="6"/>
      <c r="G12" s="6"/>
    </row>
    <row r="13" spans="1:7" x14ac:dyDescent="0.2">
      <c r="A13" s="6"/>
      <c r="B13" s="6"/>
      <c r="C13" s="6"/>
      <c r="D13" s="6"/>
      <c r="E13" s="6"/>
      <c r="F13" s="6"/>
      <c r="G13" s="6"/>
    </row>
    <row r="14" spans="1:7" x14ac:dyDescent="0.2">
      <c r="A14" s="6"/>
      <c r="B14" s="6"/>
      <c r="C14" s="6"/>
      <c r="D14" s="6"/>
      <c r="E14" s="6"/>
      <c r="F14" s="6"/>
      <c r="G14" s="6"/>
    </row>
    <row r="15" spans="1:7" x14ac:dyDescent="0.2">
      <c r="A15" s="6"/>
      <c r="B15" s="6"/>
      <c r="C15" s="6"/>
      <c r="D15" s="6"/>
      <c r="E15" s="6"/>
      <c r="F15" s="6"/>
      <c r="G15" s="6"/>
    </row>
    <row r="16" spans="1:7" x14ac:dyDescent="0.2">
      <c r="A16" s="6"/>
      <c r="B16" s="6"/>
      <c r="C16" s="6"/>
      <c r="D16" s="6"/>
      <c r="E16" s="6"/>
      <c r="F16" s="6"/>
      <c r="G16" s="6"/>
    </row>
    <row r="17" spans="1:7" x14ac:dyDescent="0.2">
      <c r="A17" s="6"/>
      <c r="B17" s="6"/>
      <c r="C17" s="6"/>
      <c r="D17" s="6"/>
      <c r="E17" s="6"/>
      <c r="F17" s="6"/>
      <c r="G17" s="6"/>
    </row>
    <row r="18" spans="1:7" x14ac:dyDescent="0.2">
      <c r="A18" s="6"/>
      <c r="B18" s="6"/>
      <c r="C18" s="6"/>
      <c r="D18" s="6"/>
      <c r="E18" s="6"/>
      <c r="F18" s="6"/>
      <c r="G18" s="6"/>
    </row>
    <row r="19" spans="1:7" x14ac:dyDescent="0.2">
      <c r="A19" s="6"/>
      <c r="B19" s="6"/>
      <c r="C19" s="6"/>
      <c r="D19" s="6"/>
      <c r="E19" s="6"/>
      <c r="F19" s="6"/>
      <c r="G19" s="6"/>
    </row>
  </sheetData>
  <mergeCells count="1">
    <mergeCell ref="A1:G1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="115" zoomScaleNormal="115" workbookViewId="0">
      <selection activeCell="C15" sqref="C15"/>
    </sheetView>
  </sheetViews>
  <sheetFormatPr defaultRowHeight="12.75" x14ac:dyDescent="0.2"/>
  <cols>
    <col min="1" max="1" width="6.7109375" customWidth="1"/>
    <col min="2" max="2" width="11.5703125" customWidth="1"/>
    <col min="3" max="3" width="10" customWidth="1"/>
    <col min="4" max="4" width="20.5703125" customWidth="1"/>
    <col min="5" max="5" width="10.140625" customWidth="1"/>
    <col min="6" max="6" width="30.28515625" customWidth="1"/>
    <col min="7" max="7" width="24.5703125" customWidth="1"/>
    <col min="8" max="8" width="13.85546875" customWidth="1"/>
  </cols>
  <sheetData>
    <row r="1" spans="1:8" x14ac:dyDescent="0.2">
      <c r="A1" s="495" t="s">
        <v>371</v>
      </c>
      <c r="B1" s="495"/>
      <c r="C1" s="495"/>
      <c r="D1" s="495"/>
      <c r="E1" s="495"/>
      <c r="F1" s="495"/>
      <c r="G1" s="495"/>
      <c r="H1" s="495"/>
    </row>
    <row r="3" spans="1:8" s="5" customFormat="1" ht="38.25" x14ac:dyDescent="0.2">
      <c r="A3" s="268" t="s">
        <v>61</v>
      </c>
      <c r="B3" s="268" t="s">
        <v>68</v>
      </c>
      <c r="C3" s="268" t="s">
        <v>69</v>
      </c>
      <c r="D3" s="268" t="s">
        <v>70</v>
      </c>
      <c r="E3" s="268" t="s">
        <v>4</v>
      </c>
      <c r="F3" s="268" t="s">
        <v>71</v>
      </c>
      <c r="G3" s="268" t="s">
        <v>72</v>
      </c>
      <c r="H3" s="268" t="s">
        <v>73</v>
      </c>
    </row>
    <row r="4" spans="1:8" ht="25.5" x14ac:dyDescent="0.2">
      <c r="A4" s="129" t="s">
        <v>305</v>
      </c>
      <c r="B4" s="129"/>
      <c r="C4" s="269" t="s">
        <v>305</v>
      </c>
      <c r="D4" s="262" t="s">
        <v>367</v>
      </c>
      <c r="E4" s="270"/>
      <c r="F4" s="269" t="s">
        <v>369</v>
      </c>
      <c r="G4" s="269" t="s">
        <v>241</v>
      </c>
      <c r="H4" s="262"/>
    </row>
    <row r="5" spans="1:8" ht="25.5" x14ac:dyDescent="0.2">
      <c r="A5" s="129" t="s">
        <v>305</v>
      </c>
      <c r="B5" s="129"/>
      <c r="C5" s="269" t="s">
        <v>305</v>
      </c>
      <c r="D5" s="129"/>
      <c r="E5" s="270"/>
      <c r="F5" s="269" t="s">
        <v>370</v>
      </c>
      <c r="G5" s="269" t="s">
        <v>242</v>
      </c>
      <c r="H5" s="262"/>
    </row>
    <row r="6" spans="1:8" ht="25.5" x14ac:dyDescent="0.2">
      <c r="A6" s="129" t="s">
        <v>305</v>
      </c>
      <c r="B6" s="262"/>
      <c r="C6" s="269" t="s">
        <v>305</v>
      </c>
      <c r="D6" s="262" t="s">
        <v>368</v>
      </c>
      <c r="E6" s="269"/>
      <c r="F6" s="269" t="s">
        <v>243</v>
      </c>
      <c r="G6" s="269" t="s">
        <v>242</v>
      </c>
      <c r="H6" s="262"/>
    </row>
    <row r="7" spans="1:8" x14ac:dyDescent="0.2">
      <c r="A7" s="129" t="s">
        <v>305</v>
      </c>
      <c r="B7" s="262"/>
      <c r="C7" s="269" t="s">
        <v>305</v>
      </c>
      <c r="D7" s="262" t="s">
        <v>244</v>
      </c>
      <c r="E7" s="269"/>
      <c r="F7" s="269" t="s">
        <v>244</v>
      </c>
      <c r="G7" s="269" t="s">
        <v>244</v>
      </c>
      <c r="H7" s="271"/>
    </row>
    <row r="8" spans="1:8" x14ac:dyDescent="0.2">
      <c r="A8" s="129" t="s">
        <v>305</v>
      </c>
      <c r="B8" s="262"/>
      <c r="C8" s="269" t="s">
        <v>305</v>
      </c>
      <c r="D8" s="262" t="s">
        <v>244</v>
      </c>
      <c r="E8" s="269"/>
      <c r="F8" s="269" t="s">
        <v>244</v>
      </c>
      <c r="G8" s="269" t="s">
        <v>244</v>
      </c>
      <c r="H8" s="262"/>
    </row>
    <row r="9" spans="1:8" x14ac:dyDescent="0.2">
      <c r="A9" s="129"/>
      <c r="B9" s="129"/>
      <c r="C9" s="129"/>
      <c r="D9" s="129"/>
      <c r="E9" s="129"/>
      <c r="F9" s="129"/>
      <c r="G9" s="129"/>
      <c r="H9" s="129"/>
    </row>
    <row r="10" spans="1:8" x14ac:dyDescent="0.2">
      <c r="A10" s="129"/>
      <c r="B10" s="129"/>
      <c r="C10" s="129"/>
      <c r="D10" s="129"/>
      <c r="E10" s="129"/>
      <c r="F10" s="129"/>
      <c r="G10" s="129"/>
      <c r="H10" s="129"/>
    </row>
    <row r="11" spans="1:8" x14ac:dyDescent="0.2">
      <c r="A11" s="129"/>
      <c r="B11" s="129"/>
      <c r="C11" s="129"/>
      <c r="D11" s="129"/>
      <c r="E11" s="129"/>
      <c r="F11" s="129"/>
      <c r="G11" s="129"/>
      <c r="H11" s="129"/>
    </row>
    <row r="12" spans="1:8" x14ac:dyDescent="0.2">
      <c r="A12" s="129"/>
      <c r="B12" s="129"/>
      <c r="C12" s="129"/>
      <c r="D12" s="129"/>
      <c r="E12" s="129"/>
      <c r="F12" s="129"/>
      <c r="G12" s="129"/>
      <c r="H12" s="129"/>
    </row>
    <row r="13" spans="1:8" x14ac:dyDescent="0.2">
      <c r="A13" s="39"/>
      <c r="B13" s="39"/>
      <c r="C13" s="39"/>
      <c r="D13" s="39"/>
      <c r="E13" s="39"/>
      <c r="F13" s="39"/>
      <c r="G13" s="39"/>
      <c r="H13" s="39"/>
    </row>
    <row r="14" spans="1:8" x14ac:dyDescent="0.2">
      <c r="A14" s="39"/>
      <c r="B14" s="39"/>
      <c r="C14" s="39"/>
      <c r="D14" s="39"/>
      <c r="E14" s="39"/>
      <c r="F14" s="39"/>
      <c r="G14" s="39"/>
      <c r="H14" s="39"/>
    </row>
    <row r="15" spans="1:8" x14ac:dyDescent="0.2">
      <c r="A15" s="39"/>
      <c r="B15" s="39"/>
      <c r="C15" s="39"/>
      <c r="D15" s="39"/>
      <c r="E15" s="39"/>
      <c r="F15" s="39"/>
      <c r="G15" s="39"/>
      <c r="H15" s="39"/>
    </row>
    <row r="16" spans="1:8" x14ac:dyDescent="0.2">
      <c r="A16" s="39"/>
      <c r="B16" s="39"/>
      <c r="C16" s="39"/>
      <c r="D16" s="39"/>
      <c r="E16" s="39"/>
      <c r="F16" s="39"/>
      <c r="G16" s="39"/>
      <c r="H16" s="39"/>
    </row>
    <row r="17" spans="1:8" x14ac:dyDescent="0.2">
      <c r="A17" s="39"/>
      <c r="B17" s="39"/>
      <c r="C17" s="39"/>
      <c r="D17" s="39"/>
      <c r="E17" s="39"/>
      <c r="F17" s="39"/>
      <c r="G17" s="39"/>
      <c r="H17" s="39"/>
    </row>
    <row r="18" spans="1:8" x14ac:dyDescent="0.2">
      <c r="A18" s="39"/>
      <c r="B18" s="39"/>
      <c r="C18" s="39"/>
      <c r="D18" s="39"/>
      <c r="E18" s="39"/>
      <c r="F18" s="39"/>
      <c r="G18" s="39"/>
      <c r="H18" s="39"/>
    </row>
    <row r="19" spans="1:8" x14ac:dyDescent="0.2">
      <c r="A19" s="39"/>
      <c r="B19" s="39"/>
      <c r="C19" s="39"/>
      <c r="D19" s="39"/>
      <c r="E19" s="39"/>
      <c r="F19" s="39"/>
      <c r="G19" s="39"/>
      <c r="H19" s="39"/>
    </row>
    <row r="20" spans="1:8" x14ac:dyDescent="0.2">
      <c r="A20" s="39"/>
      <c r="B20" s="39"/>
      <c r="C20" s="39"/>
      <c r="D20" s="39"/>
      <c r="E20" s="39"/>
      <c r="F20" s="39"/>
      <c r="G20" s="39"/>
      <c r="H20" s="39"/>
    </row>
    <row r="21" spans="1:8" x14ac:dyDescent="0.2">
      <c r="A21" s="39"/>
      <c r="B21" s="39"/>
      <c r="C21" s="39"/>
      <c r="D21" s="39"/>
      <c r="E21" s="39"/>
      <c r="F21" s="39"/>
      <c r="G21" s="39"/>
      <c r="H21" s="39"/>
    </row>
    <row r="22" spans="1:8" x14ac:dyDescent="0.2">
      <c r="A22" s="39"/>
      <c r="B22" s="39"/>
      <c r="C22" s="39"/>
      <c r="D22" s="39"/>
      <c r="E22" s="39"/>
      <c r="F22" s="39"/>
      <c r="G22" s="39"/>
      <c r="H22" s="39"/>
    </row>
    <row r="23" spans="1:8" x14ac:dyDescent="0.2">
      <c r="A23" s="39"/>
      <c r="B23" s="39"/>
      <c r="C23" s="39"/>
      <c r="D23" s="39"/>
      <c r="E23" s="39"/>
      <c r="F23" s="39"/>
      <c r="G23" s="39"/>
      <c r="H23" s="39"/>
    </row>
    <row r="24" spans="1:8" x14ac:dyDescent="0.2">
      <c r="A24" s="39"/>
      <c r="B24" s="39"/>
      <c r="C24" s="39"/>
      <c r="D24" s="39"/>
      <c r="E24" s="39"/>
      <c r="F24" s="39"/>
      <c r="G24" s="39"/>
      <c r="H24" s="39"/>
    </row>
    <row r="25" spans="1:8" x14ac:dyDescent="0.2">
      <c r="A25" s="39"/>
      <c r="B25" s="39"/>
      <c r="C25" s="39"/>
      <c r="D25" s="39"/>
      <c r="E25" s="39"/>
      <c r="F25" s="39"/>
      <c r="G25" s="39"/>
      <c r="H25" s="39"/>
    </row>
    <row r="26" spans="1:8" x14ac:dyDescent="0.2">
      <c r="A26" s="39"/>
      <c r="B26" s="39"/>
      <c r="C26" s="39"/>
      <c r="D26" s="39"/>
      <c r="E26" s="39"/>
      <c r="F26" s="39"/>
      <c r="G26" s="39"/>
      <c r="H26" s="39"/>
    </row>
    <row r="27" spans="1:8" x14ac:dyDescent="0.2">
      <c r="A27" s="39"/>
      <c r="B27" s="39"/>
      <c r="C27" s="39"/>
      <c r="D27" s="39"/>
      <c r="E27" s="39"/>
      <c r="F27" s="39"/>
      <c r="G27" s="39"/>
      <c r="H27" s="39"/>
    </row>
    <row r="28" spans="1:8" x14ac:dyDescent="0.2">
      <c r="A28" s="39"/>
      <c r="B28" s="39"/>
      <c r="C28" s="39"/>
      <c r="D28" s="39"/>
      <c r="E28" s="39"/>
      <c r="F28" s="39"/>
      <c r="G28" s="39"/>
      <c r="H28" s="39"/>
    </row>
    <row r="29" spans="1:8" x14ac:dyDescent="0.2">
      <c r="A29" s="39"/>
      <c r="B29" s="39"/>
      <c r="C29" s="39"/>
      <c r="D29" s="39"/>
      <c r="E29" s="39"/>
      <c r="F29" s="39"/>
      <c r="G29" s="39"/>
      <c r="H29" s="39"/>
    </row>
    <row r="30" spans="1:8" x14ac:dyDescent="0.2">
      <c r="A30" s="39"/>
      <c r="B30" s="39"/>
      <c r="C30" s="39"/>
      <c r="D30" s="39"/>
      <c r="E30" s="39"/>
      <c r="F30" s="39"/>
      <c r="G30" s="39"/>
      <c r="H30" s="39"/>
    </row>
    <row r="31" spans="1:8" x14ac:dyDescent="0.2">
      <c r="A31" s="39"/>
      <c r="B31" s="39"/>
      <c r="C31" s="39"/>
      <c r="D31" s="39"/>
      <c r="E31" s="39"/>
      <c r="F31" s="39"/>
      <c r="G31" s="39"/>
      <c r="H31" s="39"/>
    </row>
    <row r="32" spans="1:8" x14ac:dyDescent="0.2">
      <c r="A32" s="39"/>
      <c r="B32" s="39"/>
      <c r="C32" s="39"/>
      <c r="D32" s="39"/>
      <c r="E32" s="39"/>
      <c r="F32" s="39"/>
      <c r="G32" s="39"/>
      <c r="H32" s="39"/>
    </row>
    <row r="33" spans="1:8" x14ac:dyDescent="0.2">
      <c r="A33" s="39"/>
      <c r="B33" s="39"/>
      <c r="C33" s="39"/>
      <c r="D33" s="39"/>
      <c r="E33" s="39"/>
      <c r="F33" s="39"/>
      <c r="G33" s="39"/>
      <c r="H33" s="39"/>
    </row>
    <row r="34" spans="1:8" x14ac:dyDescent="0.2">
      <c r="A34" s="39"/>
      <c r="B34" s="39"/>
      <c r="C34" s="39"/>
      <c r="D34" s="39"/>
      <c r="E34" s="39"/>
      <c r="F34" s="39"/>
      <c r="G34" s="39"/>
      <c r="H34" s="39"/>
    </row>
    <row r="35" spans="1:8" x14ac:dyDescent="0.2">
      <c r="A35" s="39"/>
      <c r="B35" s="39"/>
      <c r="C35" s="39"/>
      <c r="D35" s="39"/>
      <c r="E35" s="39"/>
      <c r="F35" s="39"/>
      <c r="G35" s="39"/>
      <c r="H35" s="39"/>
    </row>
  </sheetData>
  <mergeCells count="1">
    <mergeCell ref="A1:H1"/>
  </mergeCells>
  <pageMargins left="0.78740157499999996" right="0.78740157499999996" top="0.984251969" bottom="0.984251969" header="0.4921259845" footer="0.4921259845"/>
  <pageSetup paperSize="9" orientation="landscape" horizontalDpi="4294967293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6" sqref="C6"/>
    </sheetView>
  </sheetViews>
  <sheetFormatPr defaultRowHeight="12.75" x14ac:dyDescent="0.2"/>
  <cols>
    <col min="3" max="3" width="16.42578125" bestFit="1" customWidth="1"/>
    <col min="4" max="4" width="13.42578125" bestFit="1" customWidth="1"/>
    <col min="5" max="5" width="11" bestFit="1" customWidth="1"/>
    <col min="6" max="6" width="13.28515625" bestFit="1" customWidth="1"/>
  </cols>
  <sheetData>
    <row r="1" spans="1:6" x14ac:dyDescent="0.2">
      <c r="A1" s="496" t="s">
        <v>74</v>
      </c>
      <c r="B1" s="496"/>
      <c r="C1" s="496"/>
      <c r="D1" s="496"/>
      <c r="E1" s="496"/>
      <c r="F1" s="496"/>
    </row>
    <row r="3" spans="1:6" x14ac:dyDescent="0.2">
      <c r="A3" s="31" t="s">
        <v>61</v>
      </c>
      <c r="B3" s="31" t="s">
        <v>7</v>
      </c>
      <c r="C3" s="31" t="s">
        <v>75</v>
      </c>
      <c r="D3" s="31" t="s">
        <v>76</v>
      </c>
      <c r="E3" s="31" t="s">
        <v>77</v>
      </c>
      <c r="F3" s="31" t="s">
        <v>78</v>
      </c>
    </row>
    <row r="4" spans="1:6" x14ac:dyDescent="0.2">
      <c r="A4" s="94" t="s">
        <v>305</v>
      </c>
      <c r="B4" s="6" t="s">
        <v>364</v>
      </c>
      <c r="C4" s="6" t="s">
        <v>155</v>
      </c>
      <c r="D4" s="7"/>
      <c r="E4" s="6"/>
      <c r="F4" s="6"/>
    </row>
    <row r="5" spans="1:6" x14ac:dyDescent="0.2">
      <c r="A5" s="94" t="s">
        <v>305</v>
      </c>
      <c r="B5" s="6" t="s">
        <v>365</v>
      </c>
      <c r="C5" s="6" t="s">
        <v>156</v>
      </c>
      <c r="D5" s="7"/>
      <c r="E5" s="6"/>
      <c r="F5" s="6"/>
    </row>
    <row r="6" spans="1:6" x14ac:dyDescent="0.2">
      <c r="A6" s="94" t="s">
        <v>305</v>
      </c>
      <c r="B6" s="6" t="s">
        <v>366</v>
      </c>
      <c r="C6" s="6" t="s">
        <v>155</v>
      </c>
      <c r="D6" s="7"/>
      <c r="E6" s="6"/>
      <c r="F6" s="6"/>
    </row>
    <row r="7" spans="1:6" x14ac:dyDescent="0.2">
      <c r="A7" s="94" t="s">
        <v>305</v>
      </c>
      <c r="B7" s="6" t="s">
        <v>364</v>
      </c>
      <c r="C7" s="6" t="s">
        <v>156</v>
      </c>
      <c r="D7" s="7"/>
      <c r="E7" s="6"/>
      <c r="F7" s="6"/>
    </row>
    <row r="8" spans="1:6" x14ac:dyDescent="0.2">
      <c r="A8" s="181" t="s">
        <v>305</v>
      </c>
      <c r="B8" s="6" t="s">
        <v>364</v>
      </c>
      <c r="C8" s="6" t="s">
        <v>245</v>
      </c>
      <c r="D8" s="7"/>
      <c r="E8" s="6"/>
      <c r="F8" s="6"/>
    </row>
    <row r="9" spans="1:6" x14ac:dyDescent="0.2">
      <c r="A9" s="181" t="s">
        <v>305</v>
      </c>
      <c r="B9" s="6" t="s">
        <v>365</v>
      </c>
      <c r="C9" s="6" t="s">
        <v>245</v>
      </c>
      <c r="D9" s="7"/>
      <c r="E9" s="6"/>
      <c r="F9" s="6"/>
    </row>
    <row r="10" spans="1:6" x14ac:dyDescent="0.2">
      <c r="A10" s="88" t="s">
        <v>305</v>
      </c>
      <c r="B10" s="213" t="s">
        <v>364</v>
      </c>
      <c r="C10" s="213" t="s">
        <v>156</v>
      </c>
      <c r="D10" s="212"/>
      <c r="E10" s="6"/>
      <c r="F10" s="6"/>
    </row>
    <row r="11" spans="1:6" x14ac:dyDescent="0.2">
      <c r="A11" s="88" t="s">
        <v>305</v>
      </c>
      <c r="B11" s="213" t="s">
        <v>365</v>
      </c>
      <c r="C11" s="213" t="s">
        <v>156</v>
      </c>
      <c r="D11" s="212"/>
      <c r="E11" s="6"/>
      <c r="F11" s="6"/>
    </row>
    <row r="12" spans="1:6" x14ac:dyDescent="0.2">
      <c r="A12" s="88" t="s">
        <v>305</v>
      </c>
      <c r="B12" s="213" t="s">
        <v>366</v>
      </c>
      <c r="C12" s="213" t="s">
        <v>156</v>
      </c>
      <c r="D12" s="212"/>
      <c r="E12" s="6"/>
      <c r="F12" s="6"/>
    </row>
    <row r="13" spans="1:6" x14ac:dyDescent="0.2">
      <c r="A13" s="88" t="s">
        <v>305</v>
      </c>
      <c r="B13" s="213" t="s">
        <v>364</v>
      </c>
      <c r="C13" s="213" t="s">
        <v>156</v>
      </c>
      <c r="D13" s="212"/>
      <c r="E13" s="6"/>
      <c r="F13" s="6"/>
    </row>
    <row r="14" spans="1:6" x14ac:dyDescent="0.2">
      <c r="A14" s="6"/>
      <c r="B14" s="6"/>
      <c r="C14" s="6"/>
      <c r="D14" s="6"/>
      <c r="E14" s="6"/>
      <c r="F14" s="6"/>
    </row>
    <row r="15" spans="1:6" x14ac:dyDescent="0.2">
      <c r="A15" s="6"/>
      <c r="B15" s="6"/>
      <c r="C15" s="6"/>
      <c r="D15" s="6"/>
      <c r="E15" s="6"/>
      <c r="F15" s="6"/>
    </row>
    <row r="16" spans="1:6" x14ac:dyDescent="0.2">
      <c r="A16" s="6"/>
      <c r="B16" s="6"/>
      <c r="C16" s="6"/>
      <c r="D16" s="6"/>
      <c r="E16" s="6"/>
      <c r="F16" s="6"/>
    </row>
    <row r="17" spans="1:6" x14ac:dyDescent="0.2">
      <c r="A17" s="6"/>
      <c r="B17" s="6"/>
      <c r="C17" s="6"/>
      <c r="D17" s="6"/>
      <c r="E17" s="6"/>
      <c r="F17" s="6"/>
    </row>
    <row r="18" spans="1:6" x14ac:dyDescent="0.2">
      <c r="A18" s="6"/>
      <c r="B18" s="6"/>
      <c r="C18" s="6"/>
      <c r="D18" s="6"/>
      <c r="E18" s="6"/>
      <c r="F18" s="6"/>
    </row>
    <row r="19" spans="1:6" x14ac:dyDescent="0.2">
      <c r="A19" s="6"/>
      <c r="B19" s="6"/>
      <c r="C19" s="6"/>
      <c r="D19" s="6"/>
      <c r="E19" s="6"/>
      <c r="F19" s="6"/>
    </row>
    <row r="20" spans="1:6" x14ac:dyDescent="0.2">
      <c r="A20" s="6"/>
      <c r="B20" s="6"/>
      <c r="C20" s="6"/>
      <c r="D20" s="6"/>
      <c r="E20" s="6"/>
      <c r="F20" s="6"/>
    </row>
    <row r="21" spans="1:6" x14ac:dyDescent="0.2">
      <c r="A21" s="6"/>
      <c r="B21" s="6"/>
      <c r="C21" s="6"/>
      <c r="D21" s="6"/>
      <c r="E21" s="6"/>
      <c r="F21" s="6"/>
    </row>
    <row r="22" spans="1:6" x14ac:dyDescent="0.2">
      <c r="A22" s="6"/>
      <c r="B22" s="6"/>
      <c r="C22" s="6"/>
      <c r="D22" s="6"/>
      <c r="E22" s="6"/>
      <c r="F22" s="6"/>
    </row>
    <row r="23" spans="1:6" x14ac:dyDescent="0.2">
      <c r="A23" s="6"/>
      <c r="B23" s="6"/>
      <c r="C23" s="6"/>
      <c r="D23" s="6"/>
      <c r="E23" s="6"/>
      <c r="F23" s="6"/>
    </row>
  </sheetData>
  <mergeCells count="1">
    <mergeCell ref="A1:F1"/>
  </mergeCells>
  <pageMargins left="0.7" right="0.7" top="0.78740157499999996" bottom="0.78740157499999996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G26" sqref="G26"/>
    </sheetView>
  </sheetViews>
  <sheetFormatPr defaultRowHeight="12.75" x14ac:dyDescent="0.2"/>
  <cols>
    <col min="1" max="1" width="8.28515625" style="4" bestFit="1" customWidth="1"/>
    <col min="3" max="3" width="16.42578125" bestFit="1" customWidth="1"/>
    <col min="4" max="4" width="13.42578125" style="4" bestFit="1" customWidth="1"/>
    <col min="5" max="5" width="11" style="4" bestFit="1" customWidth="1"/>
    <col min="6" max="6" width="27" bestFit="1" customWidth="1"/>
  </cols>
  <sheetData>
    <row r="1" spans="1:6" x14ac:dyDescent="0.2">
      <c r="A1" s="496" t="s">
        <v>157</v>
      </c>
      <c r="B1" s="496"/>
      <c r="C1" s="496"/>
      <c r="D1" s="496"/>
      <c r="E1" s="496"/>
      <c r="F1" s="496"/>
    </row>
    <row r="3" spans="1:6" x14ac:dyDescent="0.2">
      <c r="A3" s="34" t="s">
        <v>61</v>
      </c>
      <c r="B3" s="31" t="s">
        <v>7</v>
      </c>
      <c r="C3" s="31" t="s">
        <v>79</v>
      </c>
      <c r="D3" s="34" t="s">
        <v>76</v>
      </c>
      <c r="E3" s="34" t="s">
        <v>77</v>
      </c>
      <c r="F3" s="31" t="s">
        <v>80</v>
      </c>
    </row>
    <row r="4" spans="1:6" x14ac:dyDescent="0.2">
      <c r="A4" s="85" t="s">
        <v>305</v>
      </c>
      <c r="B4" s="231" t="s">
        <v>364</v>
      </c>
      <c r="C4" s="6" t="s">
        <v>167</v>
      </c>
      <c r="D4" s="90"/>
      <c r="E4" s="90"/>
      <c r="F4" s="6" t="s">
        <v>168</v>
      </c>
    </row>
    <row r="5" spans="1:6" x14ac:dyDescent="0.2">
      <c r="A5" s="85" t="s">
        <v>305</v>
      </c>
      <c r="B5" s="231" t="s">
        <v>365</v>
      </c>
      <c r="C5" s="214" t="s">
        <v>268</v>
      </c>
      <c r="D5" s="215"/>
      <c r="E5" s="214"/>
      <c r="F5" s="214" t="s">
        <v>269</v>
      </c>
    </row>
    <row r="6" spans="1:6" x14ac:dyDescent="0.2">
      <c r="A6" s="85" t="s">
        <v>305</v>
      </c>
      <c r="B6" s="231" t="s">
        <v>366</v>
      </c>
      <c r="C6" s="214" t="s">
        <v>268</v>
      </c>
      <c r="D6" s="215"/>
      <c r="E6" s="214"/>
      <c r="F6" s="214" t="s">
        <v>269</v>
      </c>
    </row>
    <row r="7" spans="1:6" x14ac:dyDescent="0.2">
      <c r="A7" s="14"/>
      <c r="B7" s="6"/>
      <c r="C7" s="6"/>
      <c r="D7" s="14"/>
      <c r="E7" s="14"/>
      <c r="F7" s="6"/>
    </row>
    <row r="8" spans="1:6" x14ac:dyDescent="0.2">
      <c r="A8" s="14"/>
      <c r="B8" s="6"/>
      <c r="C8" s="6"/>
      <c r="D8" s="14"/>
      <c r="E8" s="14"/>
      <c r="F8" s="6"/>
    </row>
    <row r="9" spans="1:6" x14ac:dyDescent="0.2">
      <c r="A9" s="14"/>
      <c r="B9" s="6"/>
      <c r="C9" s="6"/>
      <c r="D9" s="14"/>
      <c r="E9" s="14"/>
      <c r="F9" s="6"/>
    </row>
    <row r="10" spans="1:6" x14ac:dyDescent="0.2">
      <c r="A10" s="14"/>
      <c r="B10" s="6"/>
      <c r="C10" s="6"/>
      <c r="D10" s="14"/>
      <c r="E10" s="14"/>
      <c r="F10" s="6"/>
    </row>
    <row r="11" spans="1:6" x14ac:dyDescent="0.2">
      <c r="A11" s="14"/>
      <c r="B11" s="6"/>
      <c r="C11" s="6"/>
      <c r="D11" s="14"/>
      <c r="E11" s="14"/>
      <c r="F11" s="6"/>
    </row>
    <row r="12" spans="1:6" x14ac:dyDescent="0.2">
      <c r="A12" s="14"/>
      <c r="B12" s="6"/>
      <c r="C12" s="6"/>
      <c r="D12" s="14"/>
      <c r="E12" s="14"/>
      <c r="F12" s="6"/>
    </row>
    <row r="13" spans="1:6" x14ac:dyDescent="0.2">
      <c r="A13" s="14"/>
      <c r="B13" s="6"/>
      <c r="C13" s="6"/>
      <c r="D13" s="14"/>
      <c r="E13" s="14"/>
      <c r="F13" s="6"/>
    </row>
    <row r="14" spans="1:6" x14ac:dyDescent="0.2">
      <c r="A14" s="14"/>
      <c r="B14" s="6"/>
      <c r="C14" s="6"/>
      <c r="D14" s="14"/>
      <c r="E14" s="14"/>
      <c r="F14" s="6"/>
    </row>
    <row r="15" spans="1:6" x14ac:dyDescent="0.2">
      <c r="A15" s="14"/>
      <c r="B15" s="6"/>
      <c r="C15" s="6"/>
      <c r="D15" s="14"/>
      <c r="E15" s="14"/>
      <c r="F15" s="6"/>
    </row>
  </sheetData>
  <mergeCells count="1">
    <mergeCell ref="A1:F1"/>
  </mergeCells>
  <pageMargins left="0.7" right="0.7" top="0.78740157499999996" bottom="0.78740157499999996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="70" zoomScaleNormal="70" workbookViewId="0">
      <selection activeCell="K39" sqref="K39"/>
    </sheetView>
  </sheetViews>
  <sheetFormatPr defaultRowHeight="12.75" x14ac:dyDescent="0.2"/>
  <cols>
    <col min="1" max="1" width="11.85546875" style="39" customWidth="1"/>
    <col min="2" max="2" width="6.7109375" style="39" customWidth="1"/>
    <col min="3" max="3" width="29.85546875" style="39" customWidth="1"/>
    <col min="4" max="4" width="36.85546875" style="39" customWidth="1"/>
    <col min="5" max="5" width="8.140625" style="39" customWidth="1"/>
    <col min="6" max="6" width="11" style="39" customWidth="1"/>
    <col min="7" max="7" width="10.28515625" style="39" customWidth="1"/>
    <col min="8" max="8" width="12.42578125" style="39" customWidth="1"/>
    <col min="9" max="9" width="15.5703125" style="39" customWidth="1"/>
    <col min="10" max="10" width="13.42578125" style="39" customWidth="1"/>
    <col min="11" max="16384" width="9.140625" style="39"/>
  </cols>
  <sheetData>
    <row r="1" spans="1:10" x14ac:dyDescent="0.2">
      <c r="A1" s="497" t="s">
        <v>273</v>
      </c>
      <c r="B1" s="497"/>
      <c r="C1" s="497"/>
      <c r="D1" s="497"/>
      <c r="E1" s="497"/>
      <c r="F1" s="497"/>
      <c r="G1" s="497"/>
    </row>
    <row r="3" spans="1:10" ht="25.5" x14ac:dyDescent="0.2">
      <c r="A3" s="243" t="s">
        <v>61</v>
      </c>
      <c r="B3" s="243" t="s">
        <v>291</v>
      </c>
      <c r="C3" s="243" t="s">
        <v>82</v>
      </c>
      <c r="D3" s="243" t="s">
        <v>83</v>
      </c>
      <c r="E3" s="243" t="s">
        <v>277</v>
      </c>
      <c r="F3" s="243" t="s">
        <v>76</v>
      </c>
      <c r="G3" s="243" t="s">
        <v>77</v>
      </c>
      <c r="H3" s="243" t="s">
        <v>78</v>
      </c>
      <c r="I3" s="244" t="s">
        <v>227</v>
      </c>
      <c r="J3" s="244" t="s">
        <v>390</v>
      </c>
    </row>
    <row r="4" spans="1:10" x14ac:dyDescent="0.2">
      <c r="A4" s="246" t="s">
        <v>305</v>
      </c>
      <c r="B4" s="246"/>
      <c r="C4" s="246"/>
      <c r="D4" s="160" t="s">
        <v>284</v>
      </c>
      <c r="E4" s="160">
        <v>24.02</v>
      </c>
      <c r="F4" s="247"/>
      <c r="G4" s="160"/>
      <c r="H4" s="160"/>
      <c r="I4" s="160"/>
      <c r="J4" s="160"/>
    </row>
    <row r="5" spans="1:10" x14ac:dyDescent="0.2">
      <c r="A5" s="246" t="s">
        <v>305</v>
      </c>
      <c r="B5" s="246"/>
      <c r="C5" s="246"/>
      <c r="D5" s="160" t="s">
        <v>373</v>
      </c>
      <c r="E5" s="160">
        <v>9.31</v>
      </c>
      <c r="F5" s="247"/>
      <c r="G5" s="160"/>
      <c r="H5" s="160"/>
      <c r="I5" s="160"/>
      <c r="J5" s="160"/>
    </row>
    <row r="6" spans="1:10" ht="25.5" x14ac:dyDescent="0.2">
      <c r="A6" s="246" t="s">
        <v>305</v>
      </c>
      <c r="B6" s="246" t="s">
        <v>294</v>
      </c>
      <c r="C6" s="246" t="s">
        <v>372</v>
      </c>
      <c r="D6" s="160" t="s">
        <v>173</v>
      </c>
      <c r="E6" s="160">
        <v>0.95</v>
      </c>
      <c r="F6" s="247"/>
      <c r="G6" s="160"/>
      <c r="H6" s="160"/>
      <c r="I6" s="160"/>
      <c r="J6" s="160" t="s">
        <v>391</v>
      </c>
    </row>
    <row r="7" spans="1:10" x14ac:dyDescent="0.2">
      <c r="A7" s="246" t="s">
        <v>305</v>
      </c>
      <c r="B7" s="246" t="s">
        <v>295</v>
      </c>
      <c r="C7" s="246" t="s">
        <v>174</v>
      </c>
      <c r="D7" s="160" t="s">
        <v>374</v>
      </c>
      <c r="E7" s="160">
        <v>0.26</v>
      </c>
      <c r="F7" s="247"/>
      <c r="G7" s="160"/>
      <c r="H7" s="160"/>
      <c r="I7" s="160"/>
      <c r="J7" s="160"/>
    </row>
    <row r="8" spans="1:10" x14ac:dyDescent="0.2">
      <c r="A8" s="246" t="s">
        <v>305</v>
      </c>
      <c r="B8" s="246" t="s">
        <v>295</v>
      </c>
      <c r="C8" s="246" t="s">
        <v>276</v>
      </c>
      <c r="D8" s="160" t="s">
        <v>375</v>
      </c>
      <c r="E8" s="160">
        <v>10.35</v>
      </c>
      <c r="F8" s="247"/>
      <c r="G8" s="160"/>
      <c r="H8" s="160"/>
      <c r="I8" s="160"/>
      <c r="J8" s="160"/>
    </row>
    <row r="9" spans="1:10" x14ac:dyDescent="0.2">
      <c r="A9" s="246" t="s">
        <v>305</v>
      </c>
      <c r="B9" s="246"/>
      <c r="C9" s="246"/>
      <c r="D9" s="160" t="s">
        <v>376</v>
      </c>
      <c r="E9" s="160">
        <v>18.09</v>
      </c>
      <c r="F9" s="247"/>
      <c r="G9" s="160"/>
      <c r="H9" s="160"/>
      <c r="I9" s="160"/>
      <c r="J9" s="160"/>
    </row>
    <row r="10" spans="1:10" x14ac:dyDescent="0.2">
      <c r="A10" s="246" t="s">
        <v>305</v>
      </c>
      <c r="B10" s="246"/>
      <c r="C10" s="246"/>
      <c r="D10" s="160" t="s">
        <v>377</v>
      </c>
      <c r="E10" s="160">
        <v>25.18</v>
      </c>
      <c r="F10" s="247"/>
      <c r="G10" s="160"/>
      <c r="H10" s="160"/>
      <c r="I10" s="160"/>
      <c r="J10" s="160"/>
    </row>
    <row r="11" spans="1:10" x14ac:dyDescent="0.2">
      <c r="A11" s="246" t="s">
        <v>305</v>
      </c>
      <c r="B11" s="246"/>
      <c r="C11" s="246"/>
      <c r="D11" s="160" t="s">
        <v>378</v>
      </c>
      <c r="E11" s="160">
        <v>15.72</v>
      </c>
      <c r="F11" s="247"/>
      <c r="G11" s="160"/>
      <c r="H11" s="160"/>
      <c r="I11" s="160"/>
      <c r="J11" s="160"/>
    </row>
    <row r="12" spans="1:10" x14ac:dyDescent="0.2">
      <c r="A12" s="246" t="s">
        <v>305</v>
      </c>
      <c r="B12" s="246"/>
      <c r="C12" s="246"/>
      <c r="D12" s="160" t="s">
        <v>379</v>
      </c>
      <c r="E12" s="160">
        <v>12.44</v>
      </c>
      <c r="F12" s="247"/>
      <c r="G12" s="160"/>
      <c r="H12" s="160"/>
      <c r="I12" s="160"/>
      <c r="J12" s="160"/>
    </row>
    <row r="13" spans="1:10" x14ac:dyDescent="0.2">
      <c r="A13" s="246" t="s">
        <v>305</v>
      </c>
      <c r="B13" s="246"/>
      <c r="C13" s="246"/>
      <c r="D13" s="160" t="s">
        <v>380</v>
      </c>
      <c r="E13" s="160">
        <v>11.19</v>
      </c>
      <c r="F13" s="247"/>
      <c r="G13" s="160"/>
      <c r="H13" s="160"/>
      <c r="I13" s="160"/>
      <c r="J13" s="160"/>
    </row>
    <row r="14" spans="1:10" x14ac:dyDescent="0.2">
      <c r="A14" s="246" t="s">
        <v>305</v>
      </c>
      <c r="B14" s="246"/>
      <c r="C14" s="246"/>
      <c r="D14" s="160" t="s">
        <v>285</v>
      </c>
      <c r="E14" s="160">
        <v>2.34</v>
      </c>
      <c r="F14" s="247"/>
      <c r="G14" s="160"/>
      <c r="H14" s="160"/>
      <c r="I14" s="160"/>
      <c r="J14" s="160"/>
    </row>
    <row r="15" spans="1:10" x14ac:dyDescent="0.2">
      <c r="A15" s="246" t="s">
        <v>305</v>
      </c>
      <c r="B15" s="246"/>
      <c r="C15" s="246"/>
      <c r="D15" s="160" t="s">
        <v>381</v>
      </c>
      <c r="E15" s="160">
        <v>12.47</v>
      </c>
      <c r="F15" s="247"/>
      <c r="G15" s="160"/>
      <c r="H15" s="160"/>
      <c r="I15" s="160"/>
      <c r="J15" s="160"/>
    </row>
    <row r="16" spans="1:10" ht="38.25" x14ac:dyDescent="0.2">
      <c r="A16" s="246" t="s">
        <v>305</v>
      </c>
      <c r="B16" s="246" t="s">
        <v>296</v>
      </c>
      <c r="C16" s="246" t="s">
        <v>175</v>
      </c>
      <c r="D16" s="160" t="s">
        <v>382</v>
      </c>
      <c r="E16" s="160">
        <v>5.88</v>
      </c>
      <c r="F16" s="247"/>
      <c r="G16" s="160"/>
      <c r="H16" s="160"/>
      <c r="I16" s="160" t="s">
        <v>392</v>
      </c>
      <c r="J16" s="160"/>
    </row>
    <row r="17" spans="1:10" x14ac:dyDescent="0.2">
      <c r="A17" s="246"/>
      <c r="B17" s="246"/>
      <c r="C17" s="246" t="s">
        <v>292</v>
      </c>
      <c r="D17" s="160" t="s">
        <v>293</v>
      </c>
      <c r="E17" s="160">
        <v>0</v>
      </c>
      <c r="F17" s="247"/>
      <c r="G17" s="160"/>
      <c r="H17" s="160"/>
      <c r="I17" s="160"/>
      <c r="J17" s="160"/>
    </row>
    <row r="18" spans="1:10" s="263" customFormat="1" x14ac:dyDescent="0.2">
      <c r="A18" s="248" t="s">
        <v>278</v>
      </c>
      <c r="B18" s="248"/>
      <c r="C18" s="248"/>
      <c r="D18" s="249"/>
      <c r="E18" s="249">
        <f>SUM(E6:E16)</f>
        <v>114.86999999999999</v>
      </c>
      <c r="F18" s="250"/>
      <c r="G18" s="249"/>
      <c r="H18" s="249"/>
      <c r="I18" s="249"/>
      <c r="J18" s="249"/>
    </row>
    <row r="19" spans="1:10" x14ac:dyDescent="0.2">
      <c r="A19" s="251" t="s">
        <v>305</v>
      </c>
      <c r="B19" s="251"/>
      <c r="C19" s="251" t="s">
        <v>176</v>
      </c>
      <c r="D19" s="160" t="s">
        <v>383</v>
      </c>
      <c r="E19" s="160">
        <v>0</v>
      </c>
      <c r="F19" s="247"/>
      <c r="G19" s="160"/>
      <c r="H19" s="160"/>
      <c r="I19" s="160" t="s">
        <v>393</v>
      </c>
      <c r="J19" s="160"/>
    </row>
    <row r="20" spans="1:10" x14ac:dyDescent="0.2">
      <c r="A20" s="251" t="s">
        <v>305</v>
      </c>
      <c r="B20" s="251"/>
      <c r="C20" s="251" t="s">
        <v>177</v>
      </c>
      <c r="D20" s="160" t="s">
        <v>384</v>
      </c>
      <c r="E20" s="160">
        <v>3.5</v>
      </c>
      <c r="F20" s="247"/>
      <c r="G20" s="160"/>
      <c r="H20" s="160"/>
      <c r="I20" s="160" t="s">
        <v>393</v>
      </c>
      <c r="J20" s="160"/>
    </row>
    <row r="21" spans="1:10" ht="25.5" x14ac:dyDescent="0.2">
      <c r="A21" s="251" t="s">
        <v>305</v>
      </c>
      <c r="B21" s="251"/>
      <c r="C21" s="251" t="s">
        <v>292</v>
      </c>
      <c r="D21" s="160" t="s">
        <v>385</v>
      </c>
      <c r="E21" s="160">
        <v>37</v>
      </c>
      <c r="F21" s="247"/>
      <c r="G21" s="160"/>
      <c r="H21" s="160"/>
      <c r="I21" s="160" t="s">
        <v>393</v>
      </c>
      <c r="J21" s="160"/>
    </row>
    <row r="22" spans="1:10" s="263" customFormat="1" x14ac:dyDescent="0.2">
      <c r="A22" s="252" t="s">
        <v>278</v>
      </c>
      <c r="B22" s="252"/>
      <c r="C22" s="252"/>
      <c r="D22" s="249"/>
      <c r="E22" s="249">
        <f>SUM(E19:E21)</f>
        <v>40.5</v>
      </c>
      <c r="F22" s="250"/>
      <c r="G22" s="249"/>
      <c r="H22" s="249"/>
      <c r="I22" s="249"/>
      <c r="J22" s="249"/>
    </row>
    <row r="23" spans="1:10" x14ac:dyDescent="0.2">
      <c r="A23" s="253" t="s">
        <v>318</v>
      </c>
      <c r="B23" s="253"/>
      <c r="C23" s="253" t="s">
        <v>319</v>
      </c>
      <c r="D23" s="160" t="s">
        <v>386</v>
      </c>
      <c r="E23" s="254">
        <v>5</v>
      </c>
      <c r="F23" s="247"/>
      <c r="G23" s="160"/>
      <c r="H23" s="160"/>
      <c r="I23" s="160" t="s">
        <v>393</v>
      </c>
      <c r="J23" s="160"/>
    </row>
    <row r="24" spans="1:10" x14ac:dyDescent="0.2">
      <c r="A24" s="253" t="s">
        <v>318</v>
      </c>
      <c r="B24" s="253"/>
      <c r="C24" s="253" t="s">
        <v>319</v>
      </c>
      <c r="D24" s="160" t="s">
        <v>387</v>
      </c>
      <c r="E24" s="254">
        <v>5</v>
      </c>
      <c r="F24" s="247"/>
      <c r="G24" s="160"/>
      <c r="H24" s="160"/>
      <c r="I24" s="160" t="s">
        <v>393</v>
      </c>
      <c r="J24" s="160"/>
    </row>
    <row r="25" spans="1:10" x14ac:dyDescent="0.2">
      <c r="A25" s="253" t="s">
        <v>318</v>
      </c>
      <c r="B25" s="253"/>
      <c r="C25" s="253"/>
      <c r="D25" s="160" t="s">
        <v>388</v>
      </c>
      <c r="E25" s="160">
        <v>3.87</v>
      </c>
      <c r="F25" s="247"/>
      <c r="G25" s="160"/>
      <c r="H25" s="160"/>
      <c r="I25" s="160"/>
      <c r="J25" s="160"/>
    </row>
    <row r="26" spans="1:10" x14ac:dyDescent="0.2">
      <c r="A26" s="253" t="s">
        <v>318</v>
      </c>
      <c r="B26" s="253"/>
      <c r="C26" s="253"/>
      <c r="D26" s="160" t="s">
        <v>389</v>
      </c>
      <c r="E26" s="160">
        <v>13.34</v>
      </c>
      <c r="F26" s="247"/>
      <c r="G26" s="160"/>
      <c r="H26" s="160"/>
      <c r="I26" s="160"/>
      <c r="J26" s="160"/>
    </row>
    <row r="27" spans="1:10" x14ac:dyDescent="0.2">
      <c r="A27" s="253" t="s">
        <v>318</v>
      </c>
      <c r="B27" s="253"/>
      <c r="C27" s="253"/>
      <c r="D27" s="160" t="s">
        <v>283</v>
      </c>
      <c r="E27" s="160">
        <v>12.93</v>
      </c>
      <c r="F27" s="247"/>
      <c r="G27" s="160"/>
      <c r="H27" s="160"/>
      <c r="I27" s="160"/>
      <c r="J27" s="160"/>
    </row>
    <row r="28" spans="1:10" s="263" customFormat="1" x14ac:dyDescent="0.2">
      <c r="A28" s="253" t="s">
        <v>278</v>
      </c>
      <c r="B28" s="253"/>
      <c r="C28" s="253"/>
      <c r="D28" s="249"/>
      <c r="E28" s="249">
        <f>SUM(E23:E27)</f>
        <v>40.14</v>
      </c>
      <c r="F28" s="249"/>
      <c r="G28" s="249"/>
      <c r="H28" s="249"/>
      <c r="I28" s="249"/>
      <c r="J28" s="249"/>
    </row>
    <row r="29" spans="1:10" x14ac:dyDescent="0.2">
      <c r="A29" s="160"/>
      <c r="B29" s="160"/>
      <c r="C29" s="160"/>
      <c r="D29" s="160"/>
      <c r="E29" s="160"/>
      <c r="F29" s="160"/>
      <c r="G29" s="160"/>
      <c r="H29" s="160"/>
      <c r="I29" s="160"/>
      <c r="J29" s="160"/>
    </row>
    <row r="30" spans="1:10" x14ac:dyDescent="0.2">
      <c r="A30" s="160"/>
      <c r="B30" s="160"/>
      <c r="C30" s="160"/>
      <c r="D30" s="160"/>
      <c r="E30" s="160"/>
      <c r="F30" s="160"/>
      <c r="G30" s="160"/>
      <c r="H30" s="160"/>
      <c r="I30" s="160"/>
      <c r="J30" s="160"/>
    </row>
    <row r="31" spans="1:10" s="263" customFormat="1" x14ac:dyDescent="0.2">
      <c r="A31" s="264" t="s">
        <v>279</v>
      </c>
      <c r="B31" s="264"/>
      <c r="C31" s="264"/>
      <c r="D31" s="264"/>
      <c r="E31" s="264">
        <f>SUM(E28,E22,E18)</f>
        <v>195.51</v>
      </c>
      <c r="F31" s="249"/>
      <c r="G31" s="249"/>
      <c r="H31" s="249"/>
      <c r="I31" s="249"/>
      <c r="J31" s="249"/>
    </row>
    <row r="33" spans="1:9" x14ac:dyDescent="0.2">
      <c r="A33" s="497" t="s">
        <v>274</v>
      </c>
      <c r="B33" s="497"/>
      <c r="C33" s="497"/>
      <c r="D33" s="497"/>
      <c r="E33" s="497"/>
      <c r="F33" s="497"/>
      <c r="G33" s="497"/>
    </row>
    <row r="34" spans="1:9" x14ac:dyDescent="0.2">
      <c r="A34" s="265"/>
    </row>
    <row r="35" spans="1:9" ht="25.5" x14ac:dyDescent="0.2">
      <c r="A35" s="266" t="s">
        <v>61</v>
      </c>
      <c r="B35" s="266"/>
      <c r="C35" s="243" t="s">
        <v>7</v>
      </c>
      <c r="D35" s="243" t="s">
        <v>81</v>
      </c>
      <c r="E35" s="243"/>
      <c r="F35" s="243" t="s">
        <v>76</v>
      </c>
      <c r="G35" s="243" t="s">
        <v>77</v>
      </c>
      <c r="H35" s="267" t="s">
        <v>78</v>
      </c>
      <c r="I35" s="244" t="s">
        <v>282</v>
      </c>
    </row>
    <row r="36" spans="1:9" ht="25.5" x14ac:dyDescent="0.2">
      <c r="A36" s="255" t="s">
        <v>305</v>
      </c>
      <c r="B36" s="255"/>
      <c r="C36" s="129" t="s">
        <v>169</v>
      </c>
      <c r="D36" s="129" t="s">
        <v>170</v>
      </c>
      <c r="E36" s="129"/>
      <c r="F36" s="245">
        <v>38645</v>
      </c>
      <c r="G36" s="129"/>
      <c r="H36" s="256"/>
      <c r="I36" s="129"/>
    </row>
    <row r="37" spans="1:9" x14ac:dyDescent="0.2">
      <c r="A37" s="257" t="s">
        <v>305</v>
      </c>
      <c r="B37" s="257"/>
      <c r="C37" s="129" t="s">
        <v>246</v>
      </c>
      <c r="D37" s="129" t="s">
        <v>247</v>
      </c>
      <c r="E37" s="129"/>
      <c r="F37" s="245">
        <v>42505</v>
      </c>
      <c r="G37" s="129"/>
      <c r="H37" s="256"/>
      <c r="I37" s="129"/>
    </row>
    <row r="38" spans="1:9" x14ac:dyDescent="0.2">
      <c r="A38" s="258" t="s">
        <v>305</v>
      </c>
      <c r="B38" s="258"/>
      <c r="C38" s="259" t="s">
        <v>270</v>
      </c>
      <c r="D38" s="259" t="s">
        <v>271</v>
      </c>
      <c r="E38" s="259"/>
      <c r="F38" s="260" t="s">
        <v>272</v>
      </c>
      <c r="G38" s="259"/>
      <c r="H38" s="261"/>
      <c r="I38" s="129"/>
    </row>
    <row r="39" spans="1:9" ht="25.5" x14ac:dyDescent="0.2">
      <c r="A39" s="262" t="s">
        <v>305</v>
      </c>
      <c r="B39" s="262"/>
      <c r="C39" s="129"/>
      <c r="D39" s="129" t="s">
        <v>280</v>
      </c>
      <c r="E39" s="129"/>
      <c r="F39" s="129" t="s">
        <v>281</v>
      </c>
      <c r="G39" s="129"/>
      <c r="H39" s="256"/>
      <c r="I39" s="129"/>
    </row>
    <row r="40" spans="1:9" ht="25.5" x14ac:dyDescent="0.2">
      <c r="A40" s="262" t="s">
        <v>305</v>
      </c>
      <c r="B40" s="262"/>
      <c r="C40" s="129"/>
      <c r="D40" s="129" t="s">
        <v>320</v>
      </c>
      <c r="E40" s="129"/>
      <c r="F40" s="129" t="s">
        <v>281</v>
      </c>
      <c r="G40" s="129"/>
      <c r="H40" s="256"/>
      <c r="I40" s="129"/>
    </row>
  </sheetData>
  <mergeCells count="2">
    <mergeCell ref="A1:G1"/>
    <mergeCell ref="A33:G33"/>
  </mergeCells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zoomScale="115" zoomScaleNormal="115" workbookViewId="0">
      <selection activeCell="A21" sqref="A21:XFD21"/>
    </sheetView>
  </sheetViews>
  <sheetFormatPr defaultRowHeight="12.75" x14ac:dyDescent="0.2"/>
  <cols>
    <col min="1" max="1" width="29.85546875" bestFit="1" customWidth="1"/>
    <col min="2" max="2" width="41.5703125" style="28" bestFit="1" customWidth="1"/>
    <col min="3" max="3" width="17.5703125" style="39" bestFit="1" customWidth="1"/>
    <col min="4" max="4" width="17.5703125" bestFit="1" customWidth="1"/>
  </cols>
  <sheetData>
    <row r="1" spans="1:24" x14ac:dyDescent="0.2">
      <c r="B1" s="177" t="s">
        <v>228</v>
      </c>
    </row>
    <row r="2" spans="1:24" s="120" customFormat="1" ht="13.5" thickBot="1" x14ac:dyDescent="0.25">
      <c r="A2" s="121"/>
      <c r="B2" s="127"/>
      <c r="C2" s="126"/>
      <c r="D2" s="121"/>
      <c r="E2" s="121"/>
      <c r="F2" s="121"/>
      <c r="G2" s="121"/>
      <c r="H2" s="121"/>
      <c r="I2" s="121"/>
      <c r="J2" s="122"/>
      <c r="K2" s="123"/>
      <c r="L2" s="123"/>
      <c r="M2" s="124"/>
      <c r="N2" s="124"/>
      <c r="O2" s="125"/>
      <c r="P2" s="125"/>
      <c r="Q2" s="125"/>
      <c r="R2" s="124"/>
      <c r="S2" s="124"/>
      <c r="T2" s="124"/>
      <c r="U2" s="124"/>
      <c r="V2" s="124"/>
      <c r="W2" s="125"/>
      <c r="X2" s="125"/>
    </row>
    <row r="3" spans="1:24" s="58" customFormat="1" ht="13.5" thickBot="1" x14ac:dyDescent="0.25">
      <c r="A3" s="157" t="s">
        <v>189</v>
      </c>
      <c r="B3" s="155" t="s">
        <v>220</v>
      </c>
      <c r="C3" s="168">
        <v>2017</v>
      </c>
      <c r="D3" s="156">
        <v>2018</v>
      </c>
      <c r="E3" s="168">
        <v>2019</v>
      </c>
      <c r="F3" s="156">
        <v>2020</v>
      </c>
      <c r="G3" s="168">
        <v>2021</v>
      </c>
      <c r="H3" s="35"/>
      <c r="I3" s="35"/>
      <c r="J3" s="35"/>
      <c r="K3" s="35"/>
    </row>
    <row r="4" spans="1:24" x14ac:dyDescent="0.2">
      <c r="A4" s="501" t="s">
        <v>179</v>
      </c>
      <c r="B4" s="134" t="s">
        <v>135</v>
      </c>
      <c r="C4" s="135"/>
      <c r="D4" s="119"/>
      <c r="E4" s="136"/>
      <c r="F4" s="136"/>
      <c r="G4" s="136"/>
    </row>
    <row r="5" spans="1:24" x14ac:dyDescent="0.2">
      <c r="A5" s="502"/>
      <c r="B5" s="128" t="s">
        <v>185</v>
      </c>
      <c r="C5" s="129"/>
      <c r="D5" s="163"/>
      <c r="E5" s="6"/>
      <c r="F5" s="6"/>
      <c r="G5" s="6"/>
    </row>
    <row r="6" spans="1:24" ht="13.5" thickBot="1" x14ac:dyDescent="0.25">
      <c r="A6" s="503"/>
      <c r="B6" s="172" t="s">
        <v>186</v>
      </c>
      <c r="C6" s="133"/>
      <c r="D6" s="169"/>
      <c r="E6" s="29"/>
      <c r="F6" s="29"/>
      <c r="G6" s="29"/>
    </row>
    <row r="7" spans="1:24" x14ac:dyDescent="0.2">
      <c r="A7" s="498" t="s">
        <v>213</v>
      </c>
      <c r="B7" s="146"/>
      <c r="C7" s="147"/>
      <c r="D7" s="162"/>
      <c r="E7" s="170"/>
      <c r="F7" s="170"/>
      <c r="G7" s="145"/>
    </row>
    <row r="8" spans="1:24" x14ac:dyDescent="0.2">
      <c r="A8" s="499"/>
      <c r="B8" s="132" t="s">
        <v>187</v>
      </c>
      <c r="C8" s="130"/>
      <c r="D8" s="165"/>
      <c r="E8" s="6"/>
      <c r="F8" s="6"/>
      <c r="G8" s="139"/>
    </row>
    <row r="9" spans="1:24" x14ac:dyDescent="0.2">
      <c r="A9" s="499"/>
      <c r="B9" s="132" t="s">
        <v>188</v>
      </c>
      <c r="C9" s="130"/>
      <c r="D9" s="165"/>
      <c r="E9" s="6"/>
      <c r="F9" s="6"/>
      <c r="G9" s="139"/>
    </row>
    <row r="10" spans="1:24" x14ac:dyDescent="0.2">
      <c r="A10" s="499"/>
      <c r="B10" s="128" t="s">
        <v>180</v>
      </c>
      <c r="C10" s="129"/>
      <c r="D10" s="163"/>
      <c r="E10" s="6"/>
      <c r="F10" s="6"/>
      <c r="G10" s="139"/>
    </row>
    <row r="11" spans="1:24" ht="13.5" thickBot="1" x14ac:dyDescent="0.25">
      <c r="A11" s="500"/>
      <c r="B11" s="140" t="s">
        <v>181</v>
      </c>
      <c r="C11" s="141"/>
      <c r="D11" s="164"/>
      <c r="E11" s="171"/>
      <c r="F11" s="171"/>
      <c r="G11" s="142"/>
    </row>
    <row r="12" spans="1:24" x14ac:dyDescent="0.2">
      <c r="A12" s="498" t="s">
        <v>182</v>
      </c>
      <c r="B12" s="143" t="s">
        <v>183</v>
      </c>
      <c r="C12" s="144"/>
      <c r="D12" s="162"/>
      <c r="E12" s="170"/>
      <c r="F12" s="170"/>
      <c r="G12" s="145"/>
    </row>
    <row r="13" spans="1:24" ht="13.5" thickBot="1" x14ac:dyDescent="0.25">
      <c r="A13" s="500"/>
      <c r="B13" s="140" t="s">
        <v>184</v>
      </c>
      <c r="C13" s="141"/>
      <c r="D13" s="164"/>
      <c r="E13" s="171"/>
      <c r="F13" s="171"/>
      <c r="G13" s="142"/>
    </row>
    <row r="14" spans="1:24" ht="6" customHeight="1" x14ac:dyDescent="0.2">
      <c r="A14" s="15"/>
      <c r="B14" s="137"/>
      <c r="C14" s="138"/>
      <c r="D14" s="99"/>
      <c r="E14" s="99"/>
      <c r="F14" s="99"/>
      <c r="G14" s="99"/>
    </row>
    <row r="15" spans="1:24" ht="13.5" thickBot="1" x14ac:dyDescent="0.25">
      <c r="A15" s="158" t="s">
        <v>190</v>
      </c>
      <c r="B15" s="137"/>
      <c r="C15" s="138"/>
      <c r="D15" s="99"/>
      <c r="E15" s="99"/>
      <c r="F15" s="99"/>
      <c r="G15" s="99"/>
    </row>
    <row r="16" spans="1:24" x14ac:dyDescent="0.2">
      <c r="A16" s="498" t="s">
        <v>191</v>
      </c>
      <c r="B16" s="143"/>
      <c r="C16" s="144"/>
      <c r="D16" s="182"/>
      <c r="E16" s="170"/>
      <c r="F16" s="170"/>
      <c r="G16" s="145"/>
    </row>
    <row r="17" spans="1:7" x14ac:dyDescent="0.2">
      <c r="A17" s="499"/>
      <c r="B17" s="128" t="s">
        <v>192</v>
      </c>
      <c r="C17" s="129"/>
      <c r="D17" s="183"/>
      <c r="E17" s="6"/>
      <c r="F17" s="6"/>
      <c r="G17" s="139"/>
    </row>
    <row r="18" spans="1:7" x14ac:dyDescent="0.2">
      <c r="A18" s="499"/>
      <c r="B18" s="128" t="s">
        <v>193</v>
      </c>
      <c r="C18" s="129"/>
      <c r="D18" s="183"/>
      <c r="E18" s="6"/>
      <c r="F18" s="6"/>
      <c r="G18" s="139"/>
    </row>
    <row r="19" spans="1:7" x14ac:dyDescent="0.2">
      <c r="A19" s="499"/>
      <c r="B19" s="128" t="s">
        <v>194</v>
      </c>
      <c r="C19" s="129"/>
      <c r="D19" s="183"/>
      <c r="E19" s="6"/>
      <c r="F19" s="6"/>
      <c r="G19" s="139"/>
    </row>
    <row r="20" spans="1:7" ht="13.5" thickBot="1" x14ac:dyDescent="0.25">
      <c r="A20" s="500"/>
      <c r="B20" s="140" t="s">
        <v>195</v>
      </c>
      <c r="C20" s="141"/>
      <c r="D20" s="184"/>
      <c r="E20" s="171"/>
      <c r="F20" s="171"/>
      <c r="G20" s="142"/>
    </row>
    <row r="21" spans="1:7" ht="5.25" customHeight="1" x14ac:dyDescent="0.2">
      <c r="A21" s="148"/>
      <c r="B21" s="137"/>
      <c r="C21" s="138"/>
      <c r="D21" s="99"/>
      <c r="E21" s="99"/>
      <c r="F21" s="99"/>
      <c r="G21" s="99"/>
    </row>
    <row r="22" spans="1:7" ht="13.5" thickBot="1" x14ac:dyDescent="0.25">
      <c r="A22" s="158" t="s">
        <v>196</v>
      </c>
      <c r="B22" s="137"/>
      <c r="C22" s="138"/>
      <c r="D22" s="99"/>
      <c r="E22" s="99"/>
      <c r="F22" s="99"/>
      <c r="G22" s="99"/>
    </row>
    <row r="23" spans="1:7" ht="13.5" thickBot="1" x14ac:dyDescent="0.25">
      <c r="A23" s="149" t="s">
        <v>206</v>
      </c>
      <c r="B23" s="150"/>
      <c r="C23" s="151"/>
      <c r="D23" s="166"/>
      <c r="E23" s="12"/>
      <c r="F23" s="12"/>
      <c r="G23" s="13"/>
    </row>
    <row r="24" spans="1:7" ht="13.5" thickBot="1" x14ac:dyDescent="0.25">
      <c r="A24" s="149" t="s">
        <v>205</v>
      </c>
      <c r="B24" s="150"/>
      <c r="C24" s="151"/>
      <c r="D24" s="166"/>
      <c r="E24" s="12"/>
      <c r="F24" s="12"/>
      <c r="G24" s="13"/>
    </row>
    <row r="25" spans="1:7" x14ac:dyDescent="0.2">
      <c r="A25" s="498" t="s">
        <v>197</v>
      </c>
      <c r="B25" s="143" t="s">
        <v>198</v>
      </c>
      <c r="C25" s="152"/>
      <c r="D25" s="162"/>
      <c r="E25" s="170"/>
      <c r="F25" s="170"/>
      <c r="G25" s="145"/>
    </row>
    <row r="26" spans="1:7" x14ac:dyDescent="0.2">
      <c r="A26" s="499"/>
      <c r="B26" s="128" t="s">
        <v>201</v>
      </c>
      <c r="C26" s="131"/>
      <c r="D26" s="163"/>
      <c r="E26" s="6"/>
      <c r="F26" s="6"/>
      <c r="G26" s="139"/>
    </row>
    <row r="27" spans="1:7" x14ac:dyDescent="0.2">
      <c r="A27" s="499"/>
      <c r="B27" s="128" t="s">
        <v>199</v>
      </c>
      <c r="C27" s="131"/>
      <c r="D27" s="163"/>
      <c r="E27" s="6"/>
      <c r="F27" s="6"/>
      <c r="G27" s="139"/>
    </row>
    <row r="28" spans="1:7" x14ac:dyDescent="0.2">
      <c r="A28" s="499"/>
      <c r="B28" s="128" t="s">
        <v>200</v>
      </c>
      <c r="C28" s="131"/>
      <c r="D28" s="163"/>
      <c r="E28" s="6"/>
      <c r="F28" s="6"/>
      <c r="G28" s="139"/>
    </row>
    <row r="29" spans="1:7" x14ac:dyDescent="0.2">
      <c r="A29" s="499"/>
      <c r="B29" s="128" t="s">
        <v>202</v>
      </c>
      <c r="C29" s="131"/>
      <c r="D29" s="163"/>
      <c r="E29" s="6"/>
      <c r="F29" s="6"/>
      <c r="G29" s="139"/>
    </row>
    <row r="30" spans="1:7" x14ac:dyDescent="0.2">
      <c r="A30" s="499"/>
      <c r="B30" s="128" t="s">
        <v>203</v>
      </c>
      <c r="C30" s="131"/>
      <c r="D30" s="163"/>
      <c r="E30" s="6"/>
      <c r="F30" s="6"/>
      <c r="G30" s="139"/>
    </row>
    <row r="31" spans="1:7" x14ac:dyDescent="0.2">
      <c r="A31" s="499"/>
      <c r="B31" s="128" t="s">
        <v>204</v>
      </c>
      <c r="C31" s="131"/>
      <c r="D31" s="163"/>
      <c r="E31" s="6"/>
      <c r="F31" s="6"/>
      <c r="G31" s="139"/>
    </row>
    <row r="32" spans="1:7" ht="13.5" thickBot="1" x14ac:dyDescent="0.25">
      <c r="A32" s="500"/>
      <c r="B32" s="140" t="s">
        <v>135</v>
      </c>
      <c r="C32" s="153"/>
      <c r="D32" s="164"/>
      <c r="E32" s="171"/>
      <c r="F32" s="171"/>
      <c r="G32" s="142"/>
    </row>
    <row r="33" spans="1:7" x14ac:dyDescent="0.2">
      <c r="A33" s="498" t="s">
        <v>214</v>
      </c>
      <c r="B33" s="143" t="s">
        <v>215</v>
      </c>
      <c r="C33" s="144"/>
      <c r="D33" s="162"/>
      <c r="E33" s="170"/>
      <c r="F33" s="170"/>
      <c r="G33" s="145"/>
    </row>
    <row r="34" spans="1:7" x14ac:dyDescent="0.2">
      <c r="A34" s="499"/>
      <c r="B34" s="128" t="s">
        <v>216</v>
      </c>
      <c r="C34" s="129"/>
      <c r="D34" s="163"/>
      <c r="E34" s="6"/>
      <c r="F34" s="6"/>
      <c r="G34" s="139"/>
    </row>
    <row r="35" spans="1:7" ht="13.5" thickBot="1" x14ac:dyDescent="0.25">
      <c r="A35" s="500"/>
      <c r="B35" s="140" t="s">
        <v>217</v>
      </c>
      <c r="C35" s="141"/>
      <c r="D35" s="164"/>
      <c r="E35" s="171"/>
      <c r="F35" s="171"/>
      <c r="G35" s="142"/>
    </row>
    <row r="36" spans="1:7" x14ac:dyDescent="0.2">
      <c r="A36" s="498" t="s">
        <v>207</v>
      </c>
      <c r="B36" s="143" t="s">
        <v>208</v>
      </c>
      <c r="C36" s="144"/>
      <c r="D36" s="162"/>
      <c r="E36" s="170"/>
      <c r="F36" s="170"/>
      <c r="G36" s="145"/>
    </row>
    <row r="37" spans="1:7" ht="13.5" thickBot="1" x14ac:dyDescent="0.25">
      <c r="A37" s="500"/>
      <c r="B37" s="140" t="s">
        <v>209</v>
      </c>
      <c r="C37" s="141"/>
      <c r="D37" s="164"/>
      <c r="E37" s="171"/>
      <c r="F37" s="171"/>
      <c r="G37" s="142"/>
    </row>
    <row r="38" spans="1:7" x14ac:dyDescent="0.2">
      <c r="A38" s="498" t="s">
        <v>210</v>
      </c>
      <c r="B38" s="143" t="s">
        <v>211</v>
      </c>
      <c r="C38" s="144"/>
      <c r="D38" s="162"/>
      <c r="E38" s="170"/>
      <c r="F38" s="170"/>
      <c r="G38" s="145"/>
    </row>
    <row r="39" spans="1:7" ht="13.5" thickBot="1" x14ac:dyDescent="0.25">
      <c r="A39" s="500"/>
      <c r="B39" s="140" t="s">
        <v>212</v>
      </c>
      <c r="C39" s="154"/>
      <c r="D39" s="167"/>
      <c r="E39" s="171"/>
      <c r="F39" s="171"/>
      <c r="G39" s="142"/>
    </row>
    <row r="40" spans="1:7" x14ac:dyDescent="0.2">
      <c r="A40" s="148"/>
      <c r="B40" s="137"/>
      <c r="C40" s="138"/>
      <c r="D40" s="99"/>
      <c r="E40" s="99"/>
      <c r="F40" s="99"/>
      <c r="G40" s="99"/>
    </row>
    <row r="41" spans="1:7" ht="13.5" thickBot="1" x14ac:dyDescent="0.25">
      <c r="A41" s="176" t="s">
        <v>221</v>
      </c>
      <c r="B41" s="137"/>
      <c r="C41" s="138"/>
      <c r="D41" s="99"/>
      <c r="E41" s="99"/>
      <c r="F41" s="99"/>
      <c r="G41" s="99"/>
    </row>
    <row r="42" spans="1:7" ht="89.25" x14ac:dyDescent="0.2">
      <c r="A42" s="173" t="s">
        <v>321</v>
      </c>
      <c r="B42" s="159" t="s">
        <v>222</v>
      </c>
      <c r="C42" s="144" t="s">
        <v>219</v>
      </c>
      <c r="D42" s="185" t="s">
        <v>394</v>
      </c>
      <c r="E42" s="170"/>
      <c r="F42" s="170"/>
      <c r="G42" s="145"/>
    </row>
    <row r="43" spans="1:7" x14ac:dyDescent="0.2">
      <c r="A43" s="174" t="s">
        <v>174</v>
      </c>
      <c r="B43" s="160" t="s">
        <v>223</v>
      </c>
      <c r="C43" s="129" t="s">
        <v>218</v>
      </c>
      <c r="D43" s="129" t="s">
        <v>218</v>
      </c>
      <c r="E43" s="6"/>
      <c r="F43" s="6"/>
      <c r="G43" s="139"/>
    </row>
    <row r="44" spans="1:7" x14ac:dyDescent="0.2">
      <c r="A44" s="174" t="s">
        <v>175</v>
      </c>
      <c r="B44" s="160" t="s">
        <v>224</v>
      </c>
      <c r="C44" s="129" t="s">
        <v>218</v>
      </c>
      <c r="D44" s="163" t="s">
        <v>248</v>
      </c>
      <c r="E44" s="6"/>
      <c r="F44" s="6"/>
      <c r="G44" s="139"/>
    </row>
    <row r="45" spans="1:7" x14ac:dyDescent="0.2">
      <c r="A45" s="174" t="s">
        <v>176</v>
      </c>
      <c r="B45" s="160" t="s">
        <v>225</v>
      </c>
      <c r="C45" s="129" t="s">
        <v>218</v>
      </c>
      <c r="D45" s="129" t="s">
        <v>218</v>
      </c>
      <c r="E45" s="6"/>
      <c r="F45" s="6"/>
      <c r="G45" s="139"/>
    </row>
    <row r="46" spans="1:7" ht="13.5" thickBot="1" x14ac:dyDescent="0.25">
      <c r="A46" s="175" t="s">
        <v>177</v>
      </c>
      <c r="B46" s="161" t="s">
        <v>226</v>
      </c>
      <c r="C46" s="141" t="s">
        <v>218</v>
      </c>
      <c r="D46" s="141" t="s">
        <v>218</v>
      </c>
      <c r="E46" s="171"/>
      <c r="F46" s="171"/>
      <c r="G46" s="142"/>
    </row>
  </sheetData>
  <mergeCells count="8">
    <mergeCell ref="A33:A35"/>
    <mergeCell ref="A36:A37"/>
    <mergeCell ref="A38:A39"/>
    <mergeCell ref="A4:A6"/>
    <mergeCell ref="A7:A11"/>
    <mergeCell ref="A12:A13"/>
    <mergeCell ref="A16:A20"/>
    <mergeCell ref="A25:A32"/>
  </mergeCells>
  <pageMargins left="0.7" right="0.7" top="0.78740157499999996" bottom="0.78740157499999996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zoomScale="85" zoomScaleNormal="85" workbookViewId="0">
      <selection activeCell="D8" sqref="D8"/>
    </sheetView>
  </sheetViews>
  <sheetFormatPr defaultColWidth="40.140625" defaultRowHeight="12.75" x14ac:dyDescent="0.2"/>
  <cols>
    <col min="1" max="1" width="19.28515625" style="2" customWidth="1"/>
    <col min="2" max="2" width="40.140625" style="39"/>
    <col min="3" max="3" width="31.28515625" style="39" customWidth="1"/>
    <col min="4" max="16384" width="40.140625" style="39"/>
  </cols>
  <sheetData>
    <row r="1" spans="1:3" x14ac:dyDescent="0.2">
      <c r="A1" s="444" t="s">
        <v>131</v>
      </c>
      <c r="B1" s="444"/>
      <c r="C1" s="438"/>
    </row>
    <row r="3" spans="1:3" x14ac:dyDescent="0.2">
      <c r="A3" s="2" t="s">
        <v>2</v>
      </c>
      <c r="B3" s="431" t="s">
        <v>298</v>
      </c>
      <c r="C3" s="431" t="s">
        <v>19</v>
      </c>
    </row>
    <row r="4" spans="1:3" x14ac:dyDescent="0.2">
      <c r="B4" s="431" t="s">
        <v>298</v>
      </c>
      <c r="C4" s="431" t="s">
        <v>19</v>
      </c>
    </row>
    <row r="5" spans="1:3" x14ac:dyDescent="0.2">
      <c r="B5" s="431" t="s">
        <v>298</v>
      </c>
      <c r="C5" s="431" t="s">
        <v>19</v>
      </c>
    </row>
    <row r="6" spans="1:3" x14ac:dyDescent="0.2">
      <c r="B6" s="431" t="s">
        <v>298</v>
      </c>
      <c r="C6" s="432" t="s">
        <v>40</v>
      </c>
    </row>
    <row r="7" spans="1:3" x14ac:dyDescent="0.2">
      <c r="B7" s="431" t="s">
        <v>298</v>
      </c>
      <c r="C7" s="432" t="s">
        <v>40</v>
      </c>
    </row>
    <row r="8" spans="1:3" ht="3.75" customHeight="1" x14ac:dyDescent="0.2"/>
    <row r="9" spans="1:3" ht="25.5" x14ac:dyDescent="0.2">
      <c r="A9" s="2" t="s">
        <v>1</v>
      </c>
      <c r="B9" s="39" t="s">
        <v>299</v>
      </c>
    </row>
    <row r="10" spans="1:3" x14ac:dyDescent="0.2">
      <c r="B10" s="431"/>
      <c r="C10" s="433"/>
    </row>
    <row r="11" spans="1:3" x14ac:dyDescent="0.2">
      <c r="C11" s="433"/>
    </row>
    <row r="12" spans="1:3" x14ac:dyDescent="0.2">
      <c r="A12" s="16" t="s">
        <v>20</v>
      </c>
      <c r="B12" s="39" t="s">
        <v>300</v>
      </c>
      <c r="C12" s="434" t="s">
        <v>22</v>
      </c>
    </row>
    <row r="13" spans="1:3" x14ac:dyDescent="0.2">
      <c r="B13" s="435" t="s">
        <v>301</v>
      </c>
      <c r="C13" s="39" t="s">
        <v>21</v>
      </c>
    </row>
    <row r="14" spans="1:3" x14ac:dyDescent="0.2">
      <c r="C14" s="436"/>
    </row>
    <row r="15" spans="1:3" x14ac:dyDescent="0.2">
      <c r="A15" s="2" t="s">
        <v>24</v>
      </c>
      <c r="B15" s="432" t="s">
        <v>302</v>
      </c>
      <c r="C15" s="433"/>
    </row>
    <row r="17" spans="1:3" x14ac:dyDescent="0.2">
      <c r="A17" s="2" t="s">
        <v>84</v>
      </c>
      <c r="B17" s="17" t="s">
        <v>303</v>
      </c>
      <c r="C17" s="39" t="s">
        <v>305</v>
      </c>
    </row>
    <row r="18" spans="1:3" x14ac:dyDescent="0.2">
      <c r="A18" s="2" t="s">
        <v>25</v>
      </c>
      <c r="B18" s="17" t="s">
        <v>304</v>
      </c>
      <c r="C18" s="39" t="s">
        <v>305</v>
      </c>
    </row>
    <row r="20" spans="1:3" x14ac:dyDescent="0.2">
      <c r="A20" s="445" t="s">
        <v>132</v>
      </c>
      <c r="B20" s="445"/>
      <c r="C20" s="445"/>
    </row>
    <row r="22" spans="1:3" x14ac:dyDescent="0.2">
      <c r="A22" s="2" t="s">
        <v>2</v>
      </c>
      <c r="B22" s="432" t="s">
        <v>306</v>
      </c>
      <c r="C22" s="431" t="s">
        <v>19</v>
      </c>
    </row>
    <row r="23" spans="1:3" x14ac:dyDescent="0.2">
      <c r="A23" s="39"/>
      <c r="B23" s="432" t="s">
        <v>306</v>
      </c>
      <c r="C23" s="432" t="s">
        <v>40</v>
      </c>
    </row>
    <row r="24" spans="1:3" x14ac:dyDescent="0.2">
      <c r="A24" s="39"/>
    </row>
    <row r="25" spans="1:3" ht="25.5" x14ac:dyDescent="0.2">
      <c r="A25" s="2" t="s">
        <v>1</v>
      </c>
      <c r="B25" s="39" t="s">
        <v>395</v>
      </c>
    </row>
    <row r="26" spans="1:3" x14ac:dyDescent="0.2">
      <c r="A26" s="39"/>
      <c r="B26" s="431"/>
      <c r="C26" s="433"/>
    </row>
    <row r="27" spans="1:3" x14ac:dyDescent="0.2">
      <c r="A27" s="39"/>
      <c r="C27" s="433"/>
    </row>
    <row r="28" spans="1:3" ht="38.25" x14ac:dyDescent="0.2">
      <c r="A28" s="16" t="s">
        <v>20</v>
      </c>
      <c r="B28" s="242" t="s">
        <v>307</v>
      </c>
      <c r="C28" s="434" t="s">
        <v>22</v>
      </c>
    </row>
    <row r="29" spans="1:3" ht="25.5" x14ac:dyDescent="0.2">
      <c r="A29" s="39"/>
      <c r="B29" s="432" t="s">
        <v>308</v>
      </c>
      <c r="C29" s="39" t="s">
        <v>128</v>
      </c>
    </row>
    <row r="30" spans="1:3" ht="25.5" x14ac:dyDescent="0.2">
      <c r="A30" s="39"/>
      <c r="B30" s="39" t="s">
        <v>396</v>
      </c>
      <c r="C30" s="431" t="s">
        <v>129</v>
      </c>
    </row>
    <row r="31" spans="1:3" x14ac:dyDescent="0.2">
      <c r="A31" s="39"/>
      <c r="C31" s="431"/>
    </row>
    <row r="32" spans="1:3" x14ac:dyDescent="0.2">
      <c r="A32" s="2" t="s">
        <v>24</v>
      </c>
      <c r="B32" s="242" t="s">
        <v>309</v>
      </c>
      <c r="C32" s="434" t="s">
        <v>130</v>
      </c>
    </row>
    <row r="33" spans="1:3" x14ac:dyDescent="0.2">
      <c r="A33" s="39"/>
      <c r="B33" s="242"/>
    </row>
    <row r="34" spans="1:3" x14ac:dyDescent="0.2">
      <c r="A34" s="2" t="s">
        <v>84</v>
      </c>
      <c r="B34" s="17" t="s">
        <v>310</v>
      </c>
      <c r="C34" s="39" t="s">
        <v>305</v>
      </c>
    </row>
    <row r="36" spans="1:3" x14ac:dyDescent="0.2">
      <c r="A36" s="2" t="s">
        <v>237</v>
      </c>
      <c r="B36" s="17" t="s">
        <v>311</v>
      </c>
      <c r="C36" s="39" t="s">
        <v>236</v>
      </c>
    </row>
    <row r="37" spans="1:3" x14ac:dyDescent="0.2">
      <c r="B37" s="17"/>
    </row>
    <row r="38" spans="1:3" x14ac:dyDescent="0.2">
      <c r="A38" s="446" t="s">
        <v>229</v>
      </c>
      <c r="B38" s="446"/>
      <c r="C38" s="446"/>
    </row>
    <row r="40" spans="1:3" x14ac:dyDescent="0.2">
      <c r="A40" s="2" t="s">
        <v>2</v>
      </c>
      <c r="B40" s="432" t="s">
        <v>312</v>
      </c>
      <c r="C40" s="431" t="s">
        <v>19</v>
      </c>
    </row>
    <row r="41" spans="1:3" x14ac:dyDescent="0.2">
      <c r="A41" s="39"/>
    </row>
    <row r="42" spans="1:3" ht="25.5" x14ac:dyDescent="0.2">
      <c r="A42" s="2" t="s">
        <v>1</v>
      </c>
      <c r="B42" s="276" t="s">
        <v>313</v>
      </c>
    </row>
    <row r="43" spans="1:3" x14ac:dyDescent="0.2">
      <c r="A43" s="39"/>
      <c r="B43" s="431"/>
      <c r="C43" s="433"/>
    </row>
    <row r="44" spans="1:3" x14ac:dyDescent="0.2">
      <c r="A44" s="39"/>
      <c r="C44" s="433"/>
    </row>
    <row r="45" spans="1:3" x14ac:dyDescent="0.2">
      <c r="A45" s="16" t="s">
        <v>20</v>
      </c>
      <c r="B45" s="242" t="s">
        <v>298</v>
      </c>
      <c r="C45" s="434"/>
    </row>
    <row r="46" spans="1:3" x14ac:dyDescent="0.2">
      <c r="A46" s="39"/>
      <c r="C46" s="431"/>
    </row>
    <row r="47" spans="1:3" x14ac:dyDescent="0.2">
      <c r="A47" s="2" t="s">
        <v>24</v>
      </c>
      <c r="B47" s="242" t="s">
        <v>314</v>
      </c>
      <c r="C47" s="434" t="s">
        <v>130</v>
      </c>
    </row>
    <row r="48" spans="1:3" x14ac:dyDescent="0.2">
      <c r="A48" s="39"/>
      <c r="B48" s="242"/>
    </row>
    <row r="49" spans="1:4" x14ac:dyDescent="0.2">
      <c r="A49" s="2" t="s">
        <v>84</v>
      </c>
      <c r="B49" s="17" t="s">
        <v>315</v>
      </c>
      <c r="C49" s="39" t="s">
        <v>316</v>
      </c>
      <c r="D49" s="437"/>
    </row>
  </sheetData>
  <mergeCells count="3">
    <mergeCell ref="A1:B1"/>
    <mergeCell ref="A20:C20"/>
    <mergeCell ref="A38:C38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horizontalDpi="4294967294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zoomScale="70" zoomScaleNormal="70" workbookViewId="0">
      <pane xSplit="2" ySplit="2" topLeftCell="C3" activePane="bottomRight" state="frozen"/>
      <selection pane="topRight" activeCell="C1" sqref="C1"/>
      <selection pane="bottomLeft" activeCell="A9" sqref="A9"/>
      <selection pane="bottomRight" activeCell="O6" sqref="O6"/>
    </sheetView>
  </sheetViews>
  <sheetFormatPr defaultColWidth="9.140625" defaultRowHeight="14.25" x14ac:dyDescent="0.2"/>
  <cols>
    <col min="1" max="1" width="4.5703125" style="313" customWidth="1"/>
    <col min="2" max="2" width="21.42578125" style="27" customWidth="1"/>
    <col min="3" max="3" width="10.42578125" style="314" customWidth="1"/>
    <col min="4" max="4" width="22.42578125" style="314" customWidth="1"/>
    <col min="5" max="5" width="15.7109375" style="314" customWidth="1"/>
    <col min="6" max="6" width="13.7109375" style="315" customWidth="1"/>
    <col min="7" max="7" width="8.28515625" style="315" bestFit="1" customWidth="1"/>
    <col min="8" max="8" width="8.5703125" style="316" bestFit="1" customWidth="1"/>
    <col min="9" max="9" width="9.42578125" style="316" customWidth="1"/>
    <col min="10" max="10" width="9.85546875" style="316" customWidth="1"/>
    <col min="11" max="11" width="1.28515625" style="316" customWidth="1"/>
    <col min="12" max="12" width="7.140625" style="316" customWidth="1"/>
    <col min="13" max="13" width="8.28515625" style="316" customWidth="1"/>
    <col min="14" max="14" width="9.140625" style="317" customWidth="1"/>
    <col min="15" max="15" width="9.140625" style="314" customWidth="1"/>
    <col min="16" max="17" width="9.140625" style="314" hidden="1" customWidth="1"/>
    <col min="18" max="18" width="6.42578125" style="318" hidden="1" customWidth="1"/>
    <col min="19" max="20" width="9.140625" style="314" hidden="1" customWidth="1"/>
    <col min="21" max="21" width="9.140625" style="318" customWidth="1"/>
    <col min="22" max="23" width="9.140625" style="314" customWidth="1"/>
    <col min="24" max="24" width="36.42578125" style="314" customWidth="1"/>
    <col min="25" max="25" width="24.85546875" style="314" customWidth="1"/>
    <col min="26" max="16384" width="9.140625" style="314"/>
  </cols>
  <sheetData>
    <row r="1" spans="1:21" ht="15" thickBot="1" x14ac:dyDescent="0.25"/>
    <row r="2" spans="1:21" ht="45.75" thickBot="1" x14ac:dyDescent="0.25">
      <c r="A2" s="313" t="s">
        <v>85</v>
      </c>
      <c r="B2" s="18" t="s">
        <v>334</v>
      </c>
      <c r="C2" s="19" t="s">
        <v>38</v>
      </c>
      <c r="D2" s="23" t="s">
        <v>46</v>
      </c>
      <c r="E2" s="23" t="s">
        <v>47</v>
      </c>
      <c r="F2" s="20" t="s">
        <v>23</v>
      </c>
      <c r="G2" s="20" t="s">
        <v>0</v>
      </c>
      <c r="H2" s="21" t="s">
        <v>37</v>
      </c>
      <c r="I2" s="108" t="s">
        <v>171</v>
      </c>
      <c r="J2" s="22" t="s">
        <v>39</v>
      </c>
      <c r="L2" s="319" t="s">
        <v>147</v>
      </c>
      <c r="M2" s="319" t="s">
        <v>148</v>
      </c>
    </row>
    <row r="3" spans="1:21" s="17" customFormat="1" ht="15.75" thickBot="1" x14ac:dyDescent="0.25">
      <c r="A3" s="320"/>
      <c r="B3" s="24"/>
      <c r="C3" s="24"/>
      <c r="D3" s="24"/>
      <c r="E3" s="24"/>
      <c r="F3" s="24"/>
      <c r="G3" s="24"/>
      <c r="H3" s="25"/>
      <c r="I3" s="25"/>
      <c r="J3" s="26"/>
      <c r="K3" s="321"/>
      <c r="L3" s="322"/>
      <c r="M3" s="322"/>
      <c r="N3" s="317"/>
      <c r="R3" s="323"/>
      <c r="U3" s="323"/>
    </row>
    <row r="4" spans="1:21" s="327" customFormat="1" ht="18.75" thickBot="1" x14ac:dyDescent="0.3">
      <c r="A4" s="324"/>
      <c r="B4" s="447" t="s">
        <v>322</v>
      </c>
      <c r="C4" s="448"/>
      <c r="D4" s="448"/>
      <c r="E4" s="448"/>
      <c r="F4" s="448"/>
      <c r="G4" s="448"/>
      <c r="H4" s="448"/>
      <c r="I4" s="448"/>
      <c r="J4" s="449"/>
      <c r="K4" s="325"/>
      <c r="L4" s="326"/>
      <c r="M4" s="326"/>
      <c r="N4" s="325"/>
      <c r="O4" s="325"/>
    </row>
    <row r="5" spans="1:21" s="341" customFormat="1" ht="29.25" thickBot="1" x14ac:dyDescent="0.25">
      <c r="A5" s="328">
        <v>1</v>
      </c>
      <c r="B5" s="95" t="s">
        <v>315</v>
      </c>
      <c r="C5" s="329"/>
      <c r="D5" s="330" t="s">
        <v>331</v>
      </c>
      <c r="E5" s="331"/>
      <c r="F5" s="332"/>
      <c r="G5" s="333">
        <v>12.3</v>
      </c>
      <c r="H5" s="334">
        <f>G5/$G$30</f>
        <v>2.3798467610866032E-2</v>
      </c>
      <c r="I5" s="335">
        <v>11.2</v>
      </c>
      <c r="J5" s="336" t="s">
        <v>326</v>
      </c>
      <c r="K5" s="337"/>
      <c r="L5" s="338">
        <f>G5</f>
        <v>12.3</v>
      </c>
      <c r="M5" s="339"/>
      <c r="N5" s="340"/>
      <c r="R5" s="342"/>
      <c r="U5" s="342"/>
    </row>
    <row r="6" spans="1:21" s="341" customFormat="1" ht="28.5" x14ac:dyDescent="0.2">
      <c r="A6" s="462">
        <v>2</v>
      </c>
      <c r="B6" s="450" t="s">
        <v>323</v>
      </c>
      <c r="C6" s="452"/>
      <c r="D6" s="343" t="s">
        <v>332</v>
      </c>
      <c r="E6" s="344"/>
      <c r="F6" s="345"/>
      <c r="G6" s="454">
        <v>123</v>
      </c>
      <c r="H6" s="346"/>
      <c r="I6" s="459">
        <v>120</v>
      </c>
      <c r="J6" s="467" t="s">
        <v>326</v>
      </c>
      <c r="K6" s="337"/>
      <c r="L6" s="339"/>
      <c r="M6" s="466">
        <f>G6</f>
        <v>123</v>
      </c>
      <c r="N6" s="340"/>
      <c r="R6" s="342"/>
      <c r="U6" s="342"/>
    </row>
    <row r="7" spans="1:21" s="341" customFormat="1" x14ac:dyDescent="0.2">
      <c r="A7" s="463"/>
      <c r="B7" s="456"/>
      <c r="C7" s="457"/>
      <c r="D7" s="347"/>
      <c r="E7" s="347"/>
      <c r="F7" s="348"/>
      <c r="G7" s="458"/>
      <c r="H7" s="346">
        <f>G6/$G$30</f>
        <v>0.23798467610866031</v>
      </c>
      <c r="I7" s="460"/>
      <c r="J7" s="468"/>
      <c r="K7" s="337"/>
      <c r="L7" s="339"/>
      <c r="M7" s="466"/>
      <c r="N7" s="340"/>
      <c r="R7" s="342"/>
      <c r="U7" s="342"/>
    </row>
    <row r="8" spans="1:21" s="341" customFormat="1" ht="15" thickBot="1" x14ac:dyDescent="0.25">
      <c r="A8" s="464"/>
      <c r="B8" s="451"/>
      <c r="C8" s="453"/>
      <c r="D8" s="349"/>
      <c r="E8" s="349"/>
      <c r="F8" s="350"/>
      <c r="G8" s="455"/>
      <c r="H8" s="346"/>
      <c r="I8" s="461"/>
      <c r="J8" s="469"/>
      <c r="K8" s="337"/>
      <c r="L8" s="339"/>
      <c r="M8" s="466"/>
      <c r="N8" s="340"/>
      <c r="R8" s="342"/>
      <c r="U8" s="342"/>
    </row>
    <row r="9" spans="1:21" s="341" customFormat="1" ht="29.25" thickBot="1" x14ac:dyDescent="0.25">
      <c r="A9" s="351">
        <v>3</v>
      </c>
      <c r="B9" s="97" t="s">
        <v>324</v>
      </c>
      <c r="C9" s="352"/>
      <c r="D9" s="353"/>
      <c r="E9" s="353"/>
      <c r="F9" s="354"/>
      <c r="G9" s="355">
        <v>123.12</v>
      </c>
      <c r="H9" s="334">
        <f>G9/$G$30</f>
        <v>0.23821685628047365</v>
      </c>
      <c r="I9" s="356">
        <v>118.55</v>
      </c>
      <c r="J9" s="357" t="s">
        <v>327</v>
      </c>
      <c r="K9" s="337"/>
      <c r="L9" s="339"/>
      <c r="M9" s="338">
        <f>G9</f>
        <v>123.12</v>
      </c>
      <c r="N9" s="340"/>
      <c r="R9" s="342"/>
      <c r="U9" s="342"/>
    </row>
    <row r="10" spans="1:21" s="341" customFormat="1" x14ac:dyDescent="0.2">
      <c r="A10" s="462">
        <v>4</v>
      </c>
      <c r="B10" s="450"/>
      <c r="C10" s="452"/>
      <c r="D10" s="344"/>
      <c r="E10" s="344"/>
      <c r="F10" s="358"/>
      <c r="G10" s="454"/>
      <c r="H10" s="346"/>
      <c r="I10" s="465"/>
      <c r="J10" s="467"/>
      <c r="K10" s="337"/>
      <c r="L10" s="339"/>
      <c r="M10" s="466"/>
      <c r="N10" s="340"/>
      <c r="R10" s="342"/>
      <c r="U10" s="342"/>
    </row>
    <row r="11" spans="1:21" s="341" customFormat="1" ht="15" thickBot="1" x14ac:dyDescent="0.25">
      <c r="A11" s="464"/>
      <c r="B11" s="451"/>
      <c r="C11" s="453"/>
      <c r="D11" s="349"/>
      <c r="E11" s="349"/>
      <c r="F11" s="359"/>
      <c r="G11" s="455"/>
      <c r="H11" s="360"/>
      <c r="I11" s="461"/>
      <c r="J11" s="469"/>
      <c r="K11" s="337"/>
      <c r="L11" s="339"/>
      <c r="M11" s="466"/>
      <c r="N11" s="340"/>
      <c r="R11" s="342"/>
      <c r="U11" s="342"/>
    </row>
    <row r="12" spans="1:21" s="341" customFormat="1" ht="15" thickBot="1" x14ac:dyDescent="0.25">
      <c r="A12" s="351">
        <v>5</v>
      </c>
      <c r="B12" s="97"/>
      <c r="C12" s="361"/>
      <c r="D12" s="362"/>
      <c r="E12" s="362"/>
      <c r="F12" s="363"/>
      <c r="G12" s="355"/>
      <c r="H12" s="364"/>
      <c r="I12" s="356"/>
      <c r="J12" s="357"/>
      <c r="K12" s="337"/>
      <c r="L12" s="338"/>
      <c r="M12" s="339"/>
      <c r="N12" s="340"/>
      <c r="R12" s="342"/>
      <c r="U12" s="342"/>
    </row>
    <row r="13" spans="1:21" s="341" customFormat="1" ht="15" thickBot="1" x14ac:dyDescent="0.25">
      <c r="A13" s="365">
        <v>6</v>
      </c>
      <c r="B13" s="96"/>
      <c r="C13" s="366"/>
      <c r="D13" s="367"/>
      <c r="E13" s="367"/>
      <c r="F13" s="368"/>
      <c r="G13" s="369"/>
      <c r="H13" s="370"/>
      <c r="I13" s="371"/>
      <c r="J13" s="372"/>
      <c r="K13" s="337"/>
      <c r="L13" s="339"/>
      <c r="M13" s="338"/>
      <c r="N13" s="340"/>
      <c r="R13" s="342"/>
      <c r="U13" s="342"/>
    </row>
    <row r="14" spans="1:21" ht="15.75" thickBot="1" x14ac:dyDescent="0.3">
      <c r="B14" s="235" t="s">
        <v>325</v>
      </c>
      <c r="C14" s="373"/>
      <c r="D14" s="373"/>
      <c r="E14" s="373"/>
      <c r="F14" s="374"/>
      <c r="G14" s="375">
        <f>SUM(G5:G13)</f>
        <v>258.42</v>
      </c>
      <c r="H14" s="376">
        <f>SUM(H5:H13)</f>
        <v>0.5</v>
      </c>
      <c r="I14" s="377">
        <f>SUM(I5:I13)</f>
        <v>249.75</v>
      </c>
      <c r="J14" s="378"/>
      <c r="L14" s="379"/>
      <c r="M14" s="379"/>
    </row>
    <row r="15" spans="1:21" s="327" customFormat="1" ht="18.75" thickBot="1" x14ac:dyDescent="0.3">
      <c r="A15" s="324"/>
      <c r="B15" s="470" t="s">
        <v>322</v>
      </c>
      <c r="C15" s="471"/>
      <c r="D15" s="471"/>
      <c r="E15" s="471"/>
      <c r="F15" s="471"/>
      <c r="G15" s="471"/>
      <c r="H15" s="471"/>
      <c r="I15" s="471"/>
      <c r="J15" s="472"/>
      <c r="K15" s="325"/>
      <c r="L15" s="326"/>
      <c r="M15" s="326"/>
      <c r="N15" s="325"/>
      <c r="O15" s="325"/>
    </row>
    <row r="16" spans="1:21" s="388" customFormat="1" ht="29.25" thickBot="1" x14ac:dyDescent="0.25">
      <c r="A16" s="380">
        <v>7</v>
      </c>
      <c r="B16" s="233" t="s">
        <v>315</v>
      </c>
      <c r="C16" s="233"/>
      <c r="D16" s="233" t="s">
        <v>331</v>
      </c>
      <c r="E16" s="381"/>
      <c r="F16" s="233"/>
      <c r="G16" s="382">
        <v>12.3</v>
      </c>
      <c r="H16" s="383">
        <f>G16/$G$30</f>
        <v>2.3798467610866032E-2</v>
      </c>
      <c r="I16" s="384">
        <v>10.3</v>
      </c>
      <c r="J16" s="382" t="s">
        <v>328</v>
      </c>
      <c r="K16" s="385"/>
      <c r="L16" s="386">
        <f>G16</f>
        <v>12.3</v>
      </c>
      <c r="M16" s="386"/>
      <c r="N16" s="387"/>
      <c r="R16" s="389"/>
      <c r="U16" s="389"/>
    </row>
    <row r="17" spans="1:21" s="341" customFormat="1" ht="29.25" thickBot="1" x14ac:dyDescent="0.25">
      <c r="A17" s="390">
        <v>8</v>
      </c>
      <c r="B17" s="234" t="s">
        <v>323</v>
      </c>
      <c r="C17" s="234"/>
      <c r="D17" s="234" t="s">
        <v>332</v>
      </c>
      <c r="E17" s="391"/>
      <c r="F17" s="392"/>
      <c r="G17" s="393">
        <v>123</v>
      </c>
      <c r="H17" s="394">
        <f t="shared" ref="H17:H18" si="0">G17/$G$30</f>
        <v>0.23798467610866031</v>
      </c>
      <c r="I17" s="392">
        <v>117</v>
      </c>
      <c r="J17" s="392" t="s">
        <v>329</v>
      </c>
      <c r="K17" s="337"/>
      <c r="L17" s="339"/>
      <c r="M17" s="339">
        <f>G17</f>
        <v>123</v>
      </c>
      <c r="N17" s="340"/>
      <c r="R17" s="342"/>
      <c r="U17" s="342"/>
    </row>
    <row r="18" spans="1:21" s="341" customFormat="1" ht="29.25" thickBot="1" x14ac:dyDescent="0.25">
      <c r="A18" s="380">
        <v>9</v>
      </c>
      <c r="B18" s="233" t="s">
        <v>324</v>
      </c>
      <c r="C18" s="233"/>
      <c r="D18" s="233" t="s">
        <v>333</v>
      </c>
      <c r="E18" s="381"/>
      <c r="F18" s="233"/>
      <c r="G18" s="382">
        <v>123.12</v>
      </c>
      <c r="H18" s="383">
        <f t="shared" si="0"/>
        <v>0.23821685628047365</v>
      </c>
      <c r="I18" s="384">
        <v>119.77</v>
      </c>
      <c r="J18" s="382" t="s">
        <v>328</v>
      </c>
      <c r="K18" s="337"/>
      <c r="L18" s="339"/>
      <c r="M18" s="339">
        <f>G18</f>
        <v>123.12</v>
      </c>
      <c r="N18" s="340"/>
      <c r="R18" s="342"/>
      <c r="U18" s="342"/>
    </row>
    <row r="19" spans="1:21" s="341" customFormat="1" ht="15" thickBot="1" x14ac:dyDescent="0.25">
      <c r="A19" s="390">
        <v>10</v>
      </c>
      <c r="B19" s="234"/>
      <c r="C19" s="234"/>
      <c r="D19" s="234"/>
      <c r="E19" s="391"/>
      <c r="F19" s="392"/>
      <c r="G19" s="393"/>
      <c r="H19" s="394"/>
      <c r="I19" s="395"/>
      <c r="J19" s="396"/>
      <c r="K19" s="337"/>
      <c r="L19" s="339"/>
      <c r="M19" s="339"/>
      <c r="N19" s="340"/>
      <c r="R19" s="342"/>
      <c r="U19" s="342"/>
    </row>
    <row r="20" spans="1:21" s="341" customFormat="1" ht="15" thickBot="1" x14ac:dyDescent="0.25">
      <c r="A20" s="26"/>
      <c r="B20" s="232"/>
      <c r="C20" s="397"/>
      <c r="D20" s="397"/>
      <c r="E20" s="398"/>
      <c r="F20" s="399"/>
      <c r="G20" s="400"/>
      <c r="H20" s="401"/>
      <c r="I20" s="402"/>
      <c r="J20" s="403"/>
      <c r="K20" s="337"/>
      <c r="L20" s="339"/>
      <c r="M20" s="339"/>
      <c r="N20" s="340"/>
      <c r="R20" s="342"/>
      <c r="U20" s="342"/>
    </row>
    <row r="21" spans="1:21" ht="15.75" thickBot="1" x14ac:dyDescent="0.3">
      <c r="B21" s="98" t="s">
        <v>325</v>
      </c>
      <c r="C21" s="404"/>
      <c r="D21" s="404"/>
      <c r="E21" s="404"/>
      <c r="F21" s="405"/>
      <c r="G21" s="406">
        <f>SUM(G16:G19)</f>
        <v>258.42</v>
      </c>
      <c r="H21" s="407">
        <f>SUM(H16:H20)</f>
        <v>0.5</v>
      </c>
      <c r="I21" s="408">
        <f>SUM(I16:I19)</f>
        <v>247.07</v>
      </c>
      <c r="J21" s="409"/>
      <c r="L21" s="379"/>
      <c r="M21" s="379"/>
    </row>
    <row r="22" spans="1:21" s="327" customFormat="1" ht="18.75" thickBot="1" x14ac:dyDescent="0.3">
      <c r="A22" s="324"/>
      <c r="B22" s="481" t="s">
        <v>322</v>
      </c>
      <c r="C22" s="482"/>
      <c r="D22" s="482"/>
      <c r="E22" s="482"/>
      <c r="F22" s="482"/>
      <c r="G22" s="482"/>
      <c r="H22" s="482"/>
      <c r="I22" s="482"/>
      <c r="J22" s="483"/>
      <c r="K22" s="325"/>
      <c r="L22" s="326"/>
      <c r="M22" s="326"/>
      <c r="N22" s="325"/>
      <c r="O22" s="325"/>
    </row>
    <row r="23" spans="1:21" s="341" customFormat="1" x14ac:dyDescent="0.2">
      <c r="A23" s="462">
        <v>11</v>
      </c>
      <c r="B23" s="484"/>
      <c r="C23" s="410"/>
      <c r="D23" s="486"/>
      <c r="E23" s="488"/>
      <c r="F23" s="411"/>
      <c r="G23" s="479"/>
      <c r="H23" s="490">
        <f>G23/$G$30</f>
        <v>0</v>
      </c>
      <c r="I23" s="479"/>
      <c r="J23" s="476"/>
      <c r="K23" s="337"/>
      <c r="L23" s="339"/>
      <c r="M23" s="339"/>
      <c r="N23" s="340"/>
      <c r="R23" s="342"/>
      <c r="U23" s="342"/>
    </row>
    <row r="24" spans="1:21" s="341" customFormat="1" x14ac:dyDescent="0.2">
      <c r="A24" s="463"/>
      <c r="B24" s="485"/>
      <c r="C24" s="412"/>
      <c r="D24" s="487"/>
      <c r="E24" s="489"/>
      <c r="F24" s="411"/>
      <c r="G24" s="480"/>
      <c r="H24" s="491"/>
      <c r="I24" s="480"/>
      <c r="J24" s="477"/>
      <c r="K24" s="337"/>
      <c r="L24" s="339"/>
      <c r="M24" s="339"/>
      <c r="N24" s="340"/>
      <c r="R24" s="342"/>
      <c r="U24" s="342"/>
    </row>
    <row r="25" spans="1:21" s="341" customFormat="1" x14ac:dyDescent="0.2">
      <c r="A25" s="463"/>
      <c r="B25" s="485"/>
      <c r="C25" s="412"/>
      <c r="D25" s="487"/>
      <c r="E25" s="489"/>
      <c r="F25" s="411"/>
      <c r="G25" s="480"/>
      <c r="H25" s="491"/>
      <c r="I25" s="480"/>
      <c r="J25" s="477"/>
      <c r="K25" s="337"/>
      <c r="L25" s="339"/>
      <c r="M25" s="339"/>
      <c r="N25" s="340"/>
      <c r="R25" s="342"/>
      <c r="U25" s="342"/>
    </row>
    <row r="26" spans="1:21" s="341" customFormat="1" x14ac:dyDescent="0.2">
      <c r="A26" s="463"/>
      <c r="B26" s="485"/>
      <c r="C26" s="412"/>
      <c r="D26" s="487"/>
      <c r="E26" s="489"/>
      <c r="F26" s="411"/>
      <c r="G26" s="480"/>
      <c r="H26" s="491"/>
      <c r="I26" s="480"/>
      <c r="J26" s="477"/>
      <c r="K26" s="337"/>
      <c r="L26" s="339"/>
      <c r="M26" s="339"/>
      <c r="N26" s="340"/>
      <c r="R26" s="342"/>
      <c r="U26" s="342"/>
    </row>
    <row r="27" spans="1:21" s="341" customFormat="1" x14ac:dyDescent="0.2">
      <c r="A27" s="463"/>
      <c r="B27" s="485"/>
      <c r="C27" s="412"/>
      <c r="D27" s="487"/>
      <c r="E27" s="489"/>
      <c r="F27" s="411"/>
      <c r="G27" s="480"/>
      <c r="H27" s="491"/>
      <c r="I27" s="480"/>
      <c r="J27" s="477"/>
      <c r="K27" s="337"/>
      <c r="L27" s="339"/>
      <c r="M27" s="339"/>
      <c r="N27" s="340"/>
      <c r="R27" s="342"/>
      <c r="U27" s="342"/>
    </row>
    <row r="28" spans="1:21" s="341" customFormat="1" ht="15" thickBot="1" x14ac:dyDescent="0.25">
      <c r="A28" s="464"/>
      <c r="B28" s="485"/>
      <c r="C28" s="412"/>
      <c r="D28" s="487"/>
      <c r="E28" s="489"/>
      <c r="F28" s="413"/>
      <c r="G28" s="480"/>
      <c r="H28" s="491"/>
      <c r="I28" s="480"/>
      <c r="J28" s="478"/>
      <c r="K28" s="337"/>
      <c r="L28" s="339"/>
      <c r="M28" s="339"/>
      <c r="N28" s="340"/>
      <c r="R28" s="342"/>
      <c r="U28" s="342"/>
    </row>
    <row r="29" spans="1:21" ht="15.75" thickBot="1" x14ac:dyDescent="0.3">
      <c r="B29" s="111" t="s">
        <v>325</v>
      </c>
      <c r="C29" s="414"/>
      <c r="D29" s="414"/>
      <c r="E29" s="414"/>
      <c r="F29" s="415"/>
      <c r="G29" s="416">
        <f>SUM(G23)</f>
        <v>0</v>
      </c>
      <c r="H29" s="417">
        <f>SUM(H23)</f>
        <v>0</v>
      </c>
      <c r="I29" s="418">
        <f>SUM(I23)</f>
        <v>0</v>
      </c>
      <c r="J29" s="419"/>
      <c r="L29" s="379"/>
      <c r="M29" s="379"/>
    </row>
    <row r="30" spans="1:21" ht="15.75" thickBot="1" x14ac:dyDescent="0.3">
      <c r="B30" s="38" t="s">
        <v>330</v>
      </c>
      <c r="G30" s="420">
        <f>SUM(G29,G21,G14)</f>
        <v>516.84</v>
      </c>
      <c r="H30" s="421">
        <f t="shared" ref="H30:I30" si="1">SUM(H29,H21,H14)</f>
        <v>1</v>
      </c>
      <c r="I30" s="420">
        <f t="shared" si="1"/>
        <v>496.82</v>
      </c>
      <c r="L30" s="422"/>
      <c r="M30" s="422"/>
    </row>
    <row r="31" spans="1:21" ht="15" thickBot="1" x14ac:dyDescent="0.25">
      <c r="F31" s="276"/>
    </row>
    <row r="32" spans="1:21" s="327" customFormat="1" ht="18.75" thickBot="1" x14ac:dyDescent="0.3">
      <c r="A32" s="324"/>
      <c r="B32" s="473" t="s">
        <v>335</v>
      </c>
      <c r="C32" s="474"/>
      <c r="D32" s="474"/>
      <c r="E32" s="474"/>
      <c r="F32" s="474"/>
      <c r="G32" s="474"/>
      <c r="H32" s="474"/>
      <c r="I32" s="474"/>
      <c r="J32" s="475"/>
      <c r="K32" s="325"/>
      <c r="L32" s="326"/>
      <c r="M32" s="326"/>
      <c r="N32" s="325"/>
      <c r="O32" s="325"/>
    </row>
    <row r="33" spans="1:21" s="388" customFormat="1" x14ac:dyDescent="0.2">
      <c r="A33" s="328"/>
      <c r="B33" s="236" t="s">
        <v>315</v>
      </c>
      <c r="C33" s="423"/>
      <c r="D33" s="423"/>
      <c r="E33" s="424"/>
      <c r="F33" s="423"/>
      <c r="G33" s="425">
        <v>110.45</v>
      </c>
      <c r="H33" s="426">
        <f>G33/$G$30</f>
        <v>0.21370249980651651</v>
      </c>
      <c r="I33" s="427"/>
      <c r="J33" s="428"/>
      <c r="K33" s="429"/>
      <c r="L33" s="430"/>
      <c r="M33" s="430">
        <f>G33</f>
        <v>110.45</v>
      </c>
      <c r="N33" s="387"/>
      <c r="R33" s="389"/>
      <c r="U33" s="389"/>
    </row>
  </sheetData>
  <mergeCells count="26">
    <mergeCell ref="B32:J32"/>
    <mergeCell ref="J23:J28"/>
    <mergeCell ref="G23:G28"/>
    <mergeCell ref="B22:J22"/>
    <mergeCell ref="B23:B28"/>
    <mergeCell ref="D23:D28"/>
    <mergeCell ref="E23:E28"/>
    <mergeCell ref="H23:H28"/>
    <mergeCell ref="I23:I28"/>
    <mergeCell ref="A6:A8"/>
    <mergeCell ref="A10:A11"/>
    <mergeCell ref="I10:I11"/>
    <mergeCell ref="A23:A28"/>
    <mergeCell ref="M6:M8"/>
    <mergeCell ref="M10:M11"/>
    <mergeCell ref="J6:J8"/>
    <mergeCell ref="J10:J11"/>
    <mergeCell ref="B15:J15"/>
    <mergeCell ref="B4:J4"/>
    <mergeCell ref="B10:B11"/>
    <mergeCell ref="C10:C11"/>
    <mergeCell ref="G10:G11"/>
    <mergeCell ref="B6:B8"/>
    <mergeCell ref="C6:C8"/>
    <mergeCell ref="G6:G8"/>
    <mergeCell ref="I6:I8"/>
  </mergeCells>
  <phoneticPr fontId="0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horizontalDpi="4294967294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pane xSplit="1" ySplit="3" topLeftCell="B4" activePane="bottomRight" state="frozen"/>
      <selection activeCell="F11" sqref="F11"/>
      <selection pane="topRight" activeCell="F11" sqref="F11"/>
      <selection pane="bottomLeft" activeCell="F11" sqref="F11"/>
      <selection pane="bottomRight" sqref="A1:H1"/>
    </sheetView>
  </sheetViews>
  <sheetFormatPr defaultRowHeight="12.75" x14ac:dyDescent="0.2"/>
  <cols>
    <col min="1" max="1" width="13.42578125" style="4" customWidth="1"/>
    <col min="2" max="2" width="11" style="4" customWidth="1"/>
    <col min="3" max="3" width="8.28515625" style="8" bestFit="1" customWidth="1"/>
    <col min="4" max="4" width="7.28515625" style="59" bestFit="1" customWidth="1"/>
    <col min="5" max="5" width="40.5703125" bestFit="1" customWidth="1"/>
    <col min="6" max="6" width="24.140625" bestFit="1" customWidth="1"/>
    <col min="7" max="7" width="14.85546875" bestFit="1" customWidth="1"/>
    <col min="8" max="8" width="8.28515625" bestFit="1" customWidth="1"/>
  </cols>
  <sheetData>
    <row r="1" spans="1:8" x14ac:dyDescent="0.2">
      <c r="A1" s="492" t="s">
        <v>178</v>
      </c>
      <c r="B1" s="492"/>
      <c r="C1" s="492"/>
      <c r="D1" s="492"/>
      <c r="E1" s="492"/>
      <c r="F1" s="492"/>
      <c r="G1" s="492"/>
      <c r="H1" s="492"/>
    </row>
    <row r="2" spans="1:8" x14ac:dyDescent="0.2">
      <c r="A2" s="41"/>
      <c r="B2" s="41"/>
      <c r="C2" s="41"/>
      <c r="D2" s="41"/>
      <c r="E2" s="41"/>
      <c r="F2" s="41"/>
    </row>
    <row r="3" spans="1:8" x14ac:dyDescent="0.2">
      <c r="A3" s="34" t="s">
        <v>61</v>
      </c>
      <c r="B3" s="34" t="s">
        <v>55</v>
      </c>
      <c r="C3" s="32" t="s">
        <v>7</v>
      </c>
      <c r="D3" s="40" t="s">
        <v>6</v>
      </c>
      <c r="E3" s="31" t="s">
        <v>14</v>
      </c>
      <c r="F3" s="31" t="s">
        <v>15</v>
      </c>
      <c r="G3" s="31" t="s">
        <v>16</v>
      </c>
      <c r="H3" s="37" t="s">
        <v>99</v>
      </c>
    </row>
    <row r="4" spans="1:8" x14ac:dyDescent="0.2">
      <c r="A4" s="91" t="s">
        <v>305</v>
      </c>
      <c r="B4" s="91">
        <v>2012</v>
      </c>
      <c r="C4" s="92" t="s">
        <v>118</v>
      </c>
      <c r="D4" s="93">
        <v>0.15</v>
      </c>
      <c r="E4" s="94" t="s">
        <v>120</v>
      </c>
      <c r="F4" s="94"/>
      <c r="G4" s="94"/>
      <c r="H4" s="94"/>
    </row>
    <row r="5" spans="1:8" x14ac:dyDescent="0.2">
      <c r="A5" s="91" t="s">
        <v>305</v>
      </c>
      <c r="B5" s="91">
        <v>2012</v>
      </c>
      <c r="C5" s="92" t="s">
        <v>117</v>
      </c>
      <c r="D5" s="93">
        <v>0.15</v>
      </c>
      <c r="E5" s="94" t="s">
        <v>11</v>
      </c>
      <c r="F5" s="94"/>
      <c r="G5" s="94"/>
      <c r="H5" s="94"/>
    </row>
    <row r="6" spans="1:8" x14ac:dyDescent="0.2">
      <c r="A6" s="91" t="s">
        <v>305</v>
      </c>
      <c r="B6" s="91">
        <v>2012</v>
      </c>
      <c r="C6" s="92" t="s">
        <v>116</v>
      </c>
      <c r="D6" s="93">
        <v>0.1</v>
      </c>
      <c r="E6" s="94" t="s">
        <v>123</v>
      </c>
      <c r="F6" s="94"/>
      <c r="G6" s="94"/>
      <c r="H6" s="94"/>
    </row>
    <row r="7" spans="1:8" x14ac:dyDescent="0.2">
      <c r="A7" s="91" t="s">
        <v>305</v>
      </c>
      <c r="B7" s="91">
        <v>2012</v>
      </c>
      <c r="C7" s="92" t="s">
        <v>115</v>
      </c>
      <c r="D7" s="93">
        <v>0.3</v>
      </c>
      <c r="E7" s="94" t="s">
        <v>11</v>
      </c>
      <c r="F7" s="94" t="s">
        <v>126</v>
      </c>
      <c r="G7" s="94"/>
      <c r="H7" s="94"/>
    </row>
    <row r="8" spans="1:8" x14ac:dyDescent="0.2">
      <c r="A8" s="91" t="s">
        <v>305</v>
      </c>
      <c r="B8" s="91">
        <v>2012</v>
      </c>
      <c r="C8" s="92" t="s">
        <v>114</v>
      </c>
      <c r="D8" s="93">
        <v>0.25</v>
      </c>
      <c r="E8" s="94" t="s">
        <v>119</v>
      </c>
      <c r="F8" s="94"/>
      <c r="G8" s="94"/>
      <c r="H8" s="94"/>
    </row>
    <row r="9" spans="1:8" x14ac:dyDescent="0.2">
      <c r="A9" s="91" t="s">
        <v>305</v>
      </c>
      <c r="B9" s="91">
        <v>2012</v>
      </c>
      <c r="C9" s="92" t="s">
        <v>113</v>
      </c>
      <c r="D9" s="93">
        <v>0.16</v>
      </c>
      <c r="E9" s="94" t="s">
        <v>100</v>
      </c>
      <c r="F9" s="94"/>
      <c r="G9" s="94"/>
      <c r="H9" s="94"/>
    </row>
    <row r="10" spans="1:8" x14ac:dyDescent="0.2">
      <c r="A10" s="91" t="s">
        <v>305</v>
      </c>
      <c r="B10" s="91">
        <v>2012</v>
      </c>
      <c r="C10" s="92" t="s">
        <v>112</v>
      </c>
      <c r="D10" s="93">
        <v>0.99</v>
      </c>
      <c r="E10" s="94" t="s">
        <v>11</v>
      </c>
      <c r="F10" s="94"/>
      <c r="G10" s="94"/>
      <c r="H10" s="94"/>
    </row>
    <row r="11" spans="1:8" x14ac:dyDescent="0.2">
      <c r="A11" s="91" t="s">
        <v>305</v>
      </c>
      <c r="B11" s="91">
        <v>2013</v>
      </c>
      <c r="C11" s="92" t="s">
        <v>110</v>
      </c>
      <c r="D11" s="93">
        <v>0.45</v>
      </c>
      <c r="E11" s="94" t="s">
        <v>111</v>
      </c>
      <c r="F11" s="94"/>
      <c r="G11" s="94"/>
      <c r="H11" s="94"/>
    </row>
    <row r="12" spans="1:8" x14ac:dyDescent="0.2">
      <c r="A12" s="91" t="s">
        <v>305</v>
      </c>
      <c r="B12" s="91">
        <v>2013</v>
      </c>
      <c r="C12" s="92" t="s">
        <v>110</v>
      </c>
      <c r="D12" s="93">
        <v>0.05</v>
      </c>
      <c r="E12" s="94" t="s">
        <v>121</v>
      </c>
      <c r="F12" s="94"/>
      <c r="G12" s="94"/>
      <c r="H12" s="94"/>
    </row>
    <row r="13" spans="1:8" x14ac:dyDescent="0.2">
      <c r="A13" s="91" t="s">
        <v>305</v>
      </c>
      <c r="B13" s="91">
        <v>2013</v>
      </c>
      <c r="C13" s="92" t="s">
        <v>108</v>
      </c>
      <c r="D13" s="93">
        <v>0.44</v>
      </c>
      <c r="E13" s="94" t="s">
        <v>109</v>
      </c>
      <c r="F13" s="94"/>
      <c r="G13" s="94"/>
      <c r="H13" s="94"/>
    </row>
    <row r="14" spans="1:8" x14ac:dyDescent="0.2">
      <c r="A14" s="91" t="s">
        <v>305</v>
      </c>
      <c r="B14" s="91">
        <v>2013</v>
      </c>
      <c r="C14" s="92" t="s">
        <v>108</v>
      </c>
      <c r="D14" s="93">
        <v>0.45</v>
      </c>
      <c r="E14" s="94" t="s">
        <v>100</v>
      </c>
      <c r="F14" s="94"/>
      <c r="G14" s="94"/>
      <c r="H14" s="94"/>
    </row>
    <row r="15" spans="1:8" x14ac:dyDescent="0.2">
      <c r="A15" s="91" t="s">
        <v>305</v>
      </c>
      <c r="B15" s="91">
        <v>2013</v>
      </c>
      <c r="C15" s="92" t="s">
        <v>107</v>
      </c>
      <c r="D15" s="93">
        <v>0.18</v>
      </c>
      <c r="E15" s="94" t="s">
        <v>124</v>
      </c>
      <c r="F15" s="94" t="s">
        <v>125</v>
      </c>
      <c r="G15" s="94"/>
      <c r="H15" s="94"/>
    </row>
    <row r="16" spans="1:8" x14ac:dyDescent="0.2">
      <c r="A16" s="91" t="s">
        <v>305</v>
      </c>
      <c r="B16" s="91">
        <v>2013</v>
      </c>
      <c r="C16" s="92" t="s">
        <v>105</v>
      </c>
      <c r="D16" s="93">
        <v>0.21</v>
      </c>
      <c r="E16" s="94" t="s">
        <v>106</v>
      </c>
      <c r="F16" s="94"/>
      <c r="G16" s="94"/>
      <c r="H16" s="94"/>
    </row>
    <row r="17" spans="1:8" x14ac:dyDescent="0.2">
      <c r="A17" s="91" t="s">
        <v>305</v>
      </c>
      <c r="B17" s="91">
        <v>2013</v>
      </c>
      <c r="C17" s="92" t="s">
        <v>104</v>
      </c>
      <c r="D17" s="93">
        <v>0.15</v>
      </c>
      <c r="E17" s="94" t="s">
        <v>127</v>
      </c>
      <c r="F17" s="94"/>
      <c r="G17" s="94"/>
      <c r="H17" s="94"/>
    </row>
    <row r="18" spans="1:8" x14ac:dyDescent="0.2">
      <c r="A18" s="91" t="s">
        <v>305</v>
      </c>
      <c r="B18" s="91">
        <v>2013</v>
      </c>
      <c r="C18" s="92" t="s">
        <v>103</v>
      </c>
      <c r="D18" s="93">
        <v>2.1999999999999999E-2</v>
      </c>
      <c r="E18" s="94" t="s">
        <v>119</v>
      </c>
      <c r="F18" s="94"/>
      <c r="G18" s="94"/>
      <c r="H18" s="94"/>
    </row>
    <row r="19" spans="1:8" x14ac:dyDescent="0.2">
      <c r="A19" s="91" t="s">
        <v>305</v>
      </c>
      <c r="B19" s="91">
        <v>2014</v>
      </c>
      <c r="C19" s="92" t="s">
        <v>9</v>
      </c>
      <c r="D19" s="93">
        <v>0.08</v>
      </c>
      <c r="E19" s="94" t="s">
        <v>11</v>
      </c>
      <c r="F19" s="94" t="s">
        <v>17</v>
      </c>
      <c r="G19" s="94" t="s">
        <v>13</v>
      </c>
      <c r="H19" s="94"/>
    </row>
    <row r="20" spans="1:8" x14ac:dyDescent="0.2">
      <c r="A20" s="91" t="s">
        <v>305</v>
      </c>
      <c r="B20" s="91">
        <v>2014</v>
      </c>
      <c r="C20" s="92" t="s">
        <v>97</v>
      </c>
      <c r="D20" s="93">
        <v>0.3</v>
      </c>
      <c r="E20" s="94" t="s">
        <v>11</v>
      </c>
      <c r="F20" s="94" t="s">
        <v>12</v>
      </c>
      <c r="G20" s="94"/>
      <c r="H20" s="94"/>
    </row>
    <row r="21" spans="1:8" x14ac:dyDescent="0.2">
      <c r="A21" s="91" t="s">
        <v>305</v>
      </c>
      <c r="B21" s="91">
        <v>2014</v>
      </c>
      <c r="C21" s="92" t="s">
        <v>98</v>
      </c>
      <c r="D21" s="93">
        <v>0.15</v>
      </c>
      <c r="E21" s="94" t="s">
        <v>11</v>
      </c>
      <c r="F21" s="94" t="s">
        <v>12</v>
      </c>
      <c r="G21" s="94" t="s">
        <v>122</v>
      </c>
      <c r="H21" s="94"/>
    </row>
    <row r="22" spans="1:8" x14ac:dyDescent="0.2">
      <c r="A22" s="91" t="s">
        <v>305</v>
      </c>
      <c r="B22" s="91">
        <v>2014</v>
      </c>
      <c r="C22" s="92" t="s">
        <v>8</v>
      </c>
      <c r="D22" s="93">
        <v>0.12</v>
      </c>
      <c r="E22" s="94" t="s">
        <v>11</v>
      </c>
      <c r="F22" s="94"/>
      <c r="G22" s="94" t="s">
        <v>122</v>
      </c>
      <c r="H22" s="94"/>
    </row>
    <row r="23" spans="1:8" x14ac:dyDescent="0.2">
      <c r="A23" s="91" t="s">
        <v>305</v>
      </c>
      <c r="B23" s="91">
        <v>2014</v>
      </c>
      <c r="C23" s="92" t="s">
        <v>101</v>
      </c>
      <c r="D23" s="93">
        <v>0.16</v>
      </c>
      <c r="E23" s="94" t="s">
        <v>11</v>
      </c>
      <c r="F23" s="94"/>
      <c r="G23" s="94"/>
      <c r="H23" s="94"/>
    </row>
    <row r="24" spans="1:8" x14ac:dyDescent="0.2">
      <c r="A24" s="91" t="s">
        <v>305</v>
      </c>
      <c r="B24" s="91">
        <v>2014</v>
      </c>
      <c r="C24" s="92" t="s">
        <v>102</v>
      </c>
      <c r="D24" s="93">
        <v>0.57999999999999996</v>
      </c>
      <c r="E24" s="94" t="s">
        <v>11</v>
      </c>
      <c r="F24" s="94"/>
      <c r="G24" s="94"/>
      <c r="H24" s="94"/>
    </row>
    <row r="25" spans="1:8" x14ac:dyDescent="0.2">
      <c r="A25" s="85" t="s">
        <v>305</v>
      </c>
      <c r="B25" s="85" t="s">
        <v>159</v>
      </c>
      <c r="C25" s="86" t="s">
        <v>158</v>
      </c>
      <c r="D25" s="87">
        <v>0.14000000000000001</v>
      </c>
      <c r="E25" s="88" t="s">
        <v>172</v>
      </c>
      <c r="F25" s="88"/>
      <c r="G25" s="88"/>
      <c r="H25" s="88"/>
    </row>
    <row r="26" spans="1:8" x14ac:dyDescent="0.2">
      <c r="A26" s="91" t="s">
        <v>305</v>
      </c>
      <c r="B26" s="91">
        <v>2015</v>
      </c>
      <c r="C26" s="92" t="s">
        <v>230</v>
      </c>
      <c r="D26" s="93">
        <v>0.22</v>
      </c>
      <c r="E26" s="94" t="s">
        <v>235</v>
      </c>
      <c r="F26" s="94"/>
      <c r="G26" s="94"/>
      <c r="H26" s="94"/>
    </row>
    <row r="27" spans="1:8" x14ac:dyDescent="0.2">
      <c r="A27" s="91" t="s">
        <v>305</v>
      </c>
      <c r="B27" s="91">
        <v>2015</v>
      </c>
      <c r="C27" s="92" t="s">
        <v>9</v>
      </c>
      <c r="D27" s="93">
        <v>0.17</v>
      </c>
      <c r="E27" s="94" t="s">
        <v>235</v>
      </c>
      <c r="F27" s="94"/>
      <c r="G27" s="94"/>
      <c r="H27" s="94"/>
    </row>
    <row r="28" spans="1:8" x14ac:dyDescent="0.2">
      <c r="A28" s="91" t="s">
        <v>305</v>
      </c>
      <c r="B28" s="91">
        <v>2015</v>
      </c>
      <c r="C28" s="92" t="s">
        <v>231</v>
      </c>
      <c r="D28" s="93">
        <v>0.25</v>
      </c>
      <c r="E28" s="94" t="s">
        <v>235</v>
      </c>
      <c r="F28" s="94" t="s">
        <v>100</v>
      </c>
      <c r="G28" s="94"/>
      <c r="H28" s="94"/>
    </row>
    <row r="29" spans="1:8" x14ac:dyDescent="0.2">
      <c r="A29" s="91" t="s">
        <v>305</v>
      </c>
      <c r="B29" s="91">
        <v>2015</v>
      </c>
      <c r="C29" s="92" t="s">
        <v>232</v>
      </c>
      <c r="D29" s="93">
        <v>0.15</v>
      </c>
      <c r="E29" s="94" t="s">
        <v>235</v>
      </c>
      <c r="F29" s="94"/>
      <c r="G29" s="94"/>
      <c r="H29" s="94"/>
    </row>
    <row r="30" spans="1:8" x14ac:dyDescent="0.2">
      <c r="A30" s="91" t="s">
        <v>305</v>
      </c>
      <c r="B30" s="91">
        <v>2015</v>
      </c>
      <c r="C30" s="92" t="s">
        <v>233</v>
      </c>
      <c r="D30" s="93">
        <v>0.25</v>
      </c>
      <c r="E30" s="94" t="s">
        <v>235</v>
      </c>
      <c r="F30" s="94"/>
      <c r="G30" s="94"/>
      <c r="H30" s="94"/>
    </row>
    <row r="31" spans="1:8" x14ac:dyDescent="0.2">
      <c r="A31" s="91" t="s">
        <v>305</v>
      </c>
      <c r="B31" s="91">
        <v>2015</v>
      </c>
      <c r="C31" s="92" t="s">
        <v>234</v>
      </c>
      <c r="D31" s="93">
        <v>0.12</v>
      </c>
      <c r="E31" s="94" t="s">
        <v>235</v>
      </c>
      <c r="F31" s="94"/>
      <c r="G31" s="94"/>
      <c r="H31" s="94"/>
    </row>
    <row r="32" spans="1:8" x14ac:dyDescent="0.2">
      <c r="A32" s="178" t="s">
        <v>305</v>
      </c>
      <c r="B32" s="178">
        <v>2015</v>
      </c>
      <c r="C32" s="179" t="s">
        <v>239</v>
      </c>
      <c r="D32" s="180">
        <v>0.3</v>
      </c>
      <c r="E32" s="181" t="s">
        <v>240</v>
      </c>
      <c r="F32" s="181"/>
      <c r="G32" s="181"/>
      <c r="H32" s="181"/>
    </row>
    <row r="33" spans="1:8" x14ac:dyDescent="0.2">
      <c r="A33" s="178" t="s">
        <v>305</v>
      </c>
      <c r="B33" s="178">
        <v>2015</v>
      </c>
      <c r="C33" s="179" t="s">
        <v>239</v>
      </c>
      <c r="D33" s="180">
        <v>0.12</v>
      </c>
      <c r="E33" s="181" t="s">
        <v>240</v>
      </c>
      <c r="F33" s="181"/>
      <c r="G33" s="181"/>
      <c r="H33" s="181"/>
    </row>
    <row r="34" spans="1:8" x14ac:dyDescent="0.2">
      <c r="A34" s="178" t="s">
        <v>305</v>
      </c>
      <c r="B34" s="178">
        <v>2015</v>
      </c>
      <c r="C34" s="179" t="s">
        <v>239</v>
      </c>
      <c r="D34" s="180">
        <v>0.34</v>
      </c>
      <c r="E34" s="181" t="s">
        <v>240</v>
      </c>
      <c r="F34" s="181"/>
      <c r="G34" s="181"/>
      <c r="H34" s="181"/>
    </row>
    <row r="35" spans="1:8" x14ac:dyDescent="0.2">
      <c r="A35" s="178" t="s">
        <v>305</v>
      </c>
      <c r="B35" s="178">
        <v>2015</v>
      </c>
      <c r="C35" s="179"/>
      <c r="D35" s="180"/>
      <c r="E35" s="181" t="s">
        <v>250</v>
      </c>
      <c r="F35" s="181"/>
      <c r="G35" s="181"/>
      <c r="H35" s="181"/>
    </row>
    <row r="36" spans="1:8" x14ac:dyDescent="0.2">
      <c r="A36" s="85" t="s">
        <v>305</v>
      </c>
      <c r="B36" s="211" t="s">
        <v>261</v>
      </c>
      <c r="C36" s="209" t="s">
        <v>265</v>
      </c>
      <c r="D36" s="210">
        <v>0.08</v>
      </c>
      <c r="E36" s="88" t="s">
        <v>262</v>
      </c>
      <c r="F36" s="88"/>
      <c r="G36" s="88"/>
      <c r="H36" s="88"/>
    </row>
    <row r="37" spans="1:8" x14ac:dyDescent="0.2">
      <c r="A37" s="85" t="s">
        <v>305</v>
      </c>
      <c r="B37" s="211" t="s">
        <v>263</v>
      </c>
      <c r="C37" s="209" t="s">
        <v>266</v>
      </c>
      <c r="D37" s="210">
        <v>0.16</v>
      </c>
      <c r="E37" s="88" t="s">
        <v>264</v>
      </c>
      <c r="F37" s="88"/>
      <c r="G37" s="88"/>
      <c r="H37" s="88"/>
    </row>
  </sheetData>
  <autoFilter ref="A3:H24"/>
  <mergeCells count="1">
    <mergeCell ref="A1:H1"/>
  </mergeCells>
  <phoneticPr fontId="0" type="noConversion"/>
  <pageMargins left="0.78740157499999996" right="0.78740157499999996" top="0.984251969" bottom="0.984251969" header="0.4921259845" footer="0.4921259845"/>
  <pageSetup paperSize="9" orientation="landscape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zoomScale="55" zoomScaleNormal="5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M26" sqref="M26"/>
    </sheetView>
  </sheetViews>
  <sheetFormatPr defaultRowHeight="12.75" x14ac:dyDescent="0.2"/>
  <cols>
    <col min="1" max="1" width="8.5703125" style="39" customWidth="1"/>
    <col min="2" max="2" width="10.140625" style="39" bestFit="1" customWidth="1"/>
    <col min="3" max="3" width="11.7109375" style="39" bestFit="1" customWidth="1"/>
    <col min="4" max="4" width="8.42578125" style="39" bestFit="1" customWidth="1"/>
    <col min="5" max="5" width="21.42578125" style="39" customWidth="1"/>
    <col min="6" max="6" width="10.140625" style="39" bestFit="1" customWidth="1"/>
    <col min="7" max="7" width="8.7109375" style="310" bestFit="1" customWidth="1"/>
    <col min="8" max="8" width="5" style="311" bestFit="1" customWidth="1"/>
    <col min="9" max="11" width="5" style="312" customWidth="1"/>
    <col min="12" max="12" width="4.85546875" style="265" bestFit="1" customWidth="1"/>
    <col min="13" max="13" width="3.85546875" style="265" bestFit="1" customWidth="1"/>
    <col min="14" max="14" width="5" style="265" bestFit="1" customWidth="1"/>
    <col min="15" max="15" width="6" style="265" bestFit="1" customWidth="1"/>
    <col min="16" max="16" width="3.85546875" style="265" bestFit="1" customWidth="1"/>
    <col min="17" max="17" width="17.5703125" style="39" bestFit="1" customWidth="1"/>
    <col min="18" max="18" width="19.5703125" style="39" customWidth="1"/>
    <col min="19" max="19" width="13.140625" style="39" customWidth="1"/>
    <col min="20" max="20" width="14" style="39" bestFit="1" customWidth="1"/>
    <col min="21" max="21" width="10" style="39" customWidth="1"/>
    <col min="22" max="22" width="11.7109375" style="39" bestFit="1" customWidth="1"/>
    <col min="23" max="25" width="10.140625" style="39" bestFit="1" customWidth="1"/>
    <col min="26" max="26" width="13.140625" style="265" customWidth="1"/>
    <col min="27" max="16384" width="9.140625" style="39"/>
  </cols>
  <sheetData>
    <row r="1" spans="1:27" s="286" customFormat="1" ht="63.75" x14ac:dyDescent="0.2">
      <c r="A1" s="282" t="s">
        <v>61</v>
      </c>
      <c r="B1" s="283" t="s">
        <v>26</v>
      </c>
      <c r="C1" s="282" t="s">
        <v>27</v>
      </c>
      <c r="D1" s="282" t="s">
        <v>28</v>
      </c>
      <c r="E1" s="282" t="s">
        <v>29</v>
      </c>
      <c r="F1" s="282" t="s">
        <v>42</v>
      </c>
      <c r="G1" s="284" t="s">
        <v>44</v>
      </c>
      <c r="H1" s="285" t="s">
        <v>45</v>
      </c>
      <c r="I1" s="285" t="s">
        <v>56</v>
      </c>
      <c r="J1" s="285" t="s">
        <v>57</v>
      </c>
      <c r="K1" s="285" t="s">
        <v>163</v>
      </c>
      <c r="L1" s="282" t="s">
        <v>30</v>
      </c>
      <c r="M1" s="282" t="s">
        <v>31</v>
      </c>
      <c r="N1" s="282" t="s">
        <v>32</v>
      </c>
      <c r="O1" s="282" t="s">
        <v>41</v>
      </c>
      <c r="P1" s="282" t="s">
        <v>33</v>
      </c>
      <c r="Q1" s="282" t="s">
        <v>164</v>
      </c>
      <c r="R1" s="282" t="s">
        <v>165</v>
      </c>
      <c r="S1" s="282" t="s">
        <v>255</v>
      </c>
      <c r="T1" s="282" t="s">
        <v>166</v>
      </c>
      <c r="U1" s="282" t="s">
        <v>34</v>
      </c>
      <c r="V1" s="206" t="s">
        <v>256</v>
      </c>
      <c r="W1" s="286" t="s">
        <v>252</v>
      </c>
      <c r="X1" s="286" t="s">
        <v>253</v>
      </c>
      <c r="Y1" s="286" t="s">
        <v>254</v>
      </c>
      <c r="Z1" s="207" t="s">
        <v>344</v>
      </c>
    </row>
    <row r="2" spans="1:27" x14ac:dyDescent="0.2">
      <c r="A2" s="129" t="s">
        <v>305</v>
      </c>
      <c r="B2" s="287">
        <v>42296</v>
      </c>
      <c r="C2" s="288" t="s">
        <v>305</v>
      </c>
      <c r="D2" s="288" t="s">
        <v>305</v>
      </c>
      <c r="E2" s="288" t="s">
        <v>305</v>
      </c>
      <c r="F2" s="287"/>
      <c r="G2" s="289" t="s">
        <v>336</v>
      </c>
      <c r="H2" s="290">
        <f>G2*265/100</f>
        <v>212</v>
      </c>
      <c r="I2" s="291"/>
      <c r="J2" s="291" t="s">
        <v>337</v>
      </c>
      <c r="K2" s="291"/>
      <c r="L2" s="275" t="s">
        <v>337</v>
      </c>
      <c r="M2" s="262"/>
      <c r="N2" s="262"/>
      <c r="O2" s="262" t="s">
        <v>337</v>
      </c>
      <c r="P2" s="262"/>
      <c r="Q2" s="129" t="s">
        <v>338</v>
      </c>
      <c r="R2" s="129" t="s">
        <v>339</v>
      </c>
      <c r="S2" s="129" t="s">
        <v>340</v>
      </c>
      <c r="T2" s="129" t="s">
        <v>341</v>
      </c>
      <c r="U2" s="129"/>
      <c r="V2" s="245">
        <v>42289</v>
      </c>
      <c r="W2" s="245">
        <v>42289</v>
      </c>
      <c r="X2" s="245">
        <v>42289</v>
      </c>
      <c r="Y2" s="245">
        <v>42289</v>
      </c>
      <c r="Z2" s="292">
        <v>42670</v>
      </c>
    </row>
    <row r="3" spans="1:27" x14ac:dyDescent="0.2">
      <c r="A3" s="129" t="s">
        <v>305</v>
      </c>
      <c r="B3" s="287">
        <v>42296</v>
      </c>
      <c r="C3" s="288" t="s">
        <v>305</v>
      </c>
      <c r="D3" s="288" t="s">
        <v>305</v>
      </c>
      <c r="E3" s="288" t="s">
        <v>305</v>
      </c>
      <c r="F3" s="287"/>
      <c r="G3" s="289" t="s">
        <v>336</v>
      </c>
      <c r="H3" s="290">
        <f t="shared" ref="H3:H6" si="0">G3*265/100</f>
        <v>212</v>
      </c>
      <c r="I3" s="291"/>
      <c r="J3" s="291" t="s">
        <v>337</v>
      </c>
      <c r="K3" s="291"/>
      <c r="L3" s="275" t="s">
        <v>337</v>
      </c>
      <c r="M3" s="262"/>
      <c r="N3" s="262"/>
      <c r="O3" s="262" t="s">
        <v>337</v>
      </c>
      <c r="P3" s="262"/>
      <c r="Q3" s="129" t="s">
        <v>345</v>
      </c>
      <c r="R3" s="129" t="s">
        <v>339</v>
      </c>
      <c r="S3" s="129" t="s">
        <v>346</v>
      </c>
      <c r="T3" s="129" t="s">
        <v>341</v>
      </c>
      <c r="U3" s="129"/>
      <c r="V3" s="245">
        <v>42289</v>
      </c>
      <c r="W3" s="245">
        <v>42289</v>
      </c>
      <c r="X3" s="245">
        <v>42289</v>
      </c>
      <c r="Y3" s="245">
        <v>42289</v>
      </c>
      <c r="Z3" s="292">
        <v>42670</v>
      </c>
    </row>
    <row r="4" spans="1:27" x14ac:dyDescent="0.2">
      <c r="A4" s="129" t="s">
        <v>305</v>
      </c>
      <c r="B4" s="287">
        <v>42296</v>
      </c>
      <c r="C4" s="288" t="s">
        <v>305</v>
      </c>
      <c r="D4" s="288" t="s">
        <v>305</v>
      </c>
      <c r="E4" s="288" t="s">
        <v>305</v>
      </c>
      <c r="F4" s="287"/>
      <c r="G4" s="289" t="s">
        <v>347</v>
      </c>
      <c r="H4" s="290">
        <f t="shared" si="0"/>
        <v>53</v>
      </c>
      <c r="I4" s="291" t="s">
        <v>337</v>
      </c>
      <c r="J4" s="291"/>
      <c r="K4" s="291"/>
      <c r="L4" s="275" t="s">
        <v>337</v>
      </c>
      <c r="M4" s="262"/>
      <c r="N4" s="262"/>
      <c r="O4" s="262" t="s">
        <v>337</v>
      </c>
      <c r="P4" s="262"/>
      <c r="Q4" s="129"/>
      <c r="R4" s="129" t="s">
        <v>339</v>
      </c>
      <c r="S4" s="129" t="s">
        <v>253</v>
      </c>
      <c r="T4" s="129" t="s">
        <v>341</v>
      </c>
      <c r="U4" s="129"/>
      <c r="V4" s="245">
        <v>42289</v>
      </c>
      <c r="W4" s="245">
        <v>42289</v>
      </c>
      <c r="X4" s="293" t="s">
        <v>348</v>
      </c>
      <c r="Y4" s="245">
        <v>42289</v>
      </c>
      <c r="Z4" s="262"/>
    </row>
    <row r="5" spans="1:27" x14ac:dyDescent="0.2">
      <c r="A5" s="129" t="s">
        <v>305</v>
      </c>
      <c r="B5" s="287">
        <v>42296</v>
      </c>
      <c r="C5" s="288" t="s">
        <v>305</v>
      </c>
      <c r="D5" s="288" t="s">
        <v>305</v>
      </c>
      <c r="E5" s="288" t="s">
        <v>305</v>
      </c>
      <c r="F5" s="287"/>
      <c r="G5" s="289" t="s">
        <v>349</v>
      </c>
      <c r="H5" s="290">
        <f t="shared" si="0"/>
        <v>26.5</v>
      </c>
      <c r="I5" s="291" t="s">
        <v>337</v>
      </c>
      <c r="J5" s="291"/>
      <c r="K5" s="291"/>
      <c r="L5" s="275" t="s">
        <v>337</v>
      </c>
      <c r="M5" s="262"/>
      <c r="N5" s="262"/>
      <c r="O5" s="262"/>
      <c r="P5" s="262"/>
      <c r="Q5" s="129"/>
      <c r="R5" s="129"/>
      <c r="S5" s="129" t="s">
        <v>356</v>
      </c>
      <c r="T5" s="129"/>
      <c r="U5" s="129"/>
      <c r="V5" s="245">
        <v>42289</v>
      </c>
      <c r="W5" s="245">
        <v>42289</v>
      </c>
      <c r="X5" s="245" t="s">
        <v>43</v>
      </c>
      <c r="Y5" s="245">
        <v>42289</v>
      </c>
      <c r="Z5" s="292" t="s">
        <v>350</v>
      </c>
    </row>
    <row r="6" spans="1:27" x14ac:dyDescent="0.2">
      <c r="A6" s="129" t="s">
        <v>305</v>
      </c>
      <c r="B6" s="287">
        <v>42296</v>
      </c>
      <c r="C6" s="288" t="s">
        <v>305</v>
      </c>
      <c r="D6" s="288" t="s">
        <v>305</v>
      </c>
      <c r="E6" s="288" t="s">
        <v>305</v>
      </c>
      <c r="F6" s="287"/>
      <c r="G6" s="289" t="s">
        <v>351</v>
      </c>
      <c r="H6" s="290">
        <f t="shared" si="0"/>
        <v>106</v>
      </c>
      <c r="I6" s="291"/>
      <c r="J6" s="291" t="s">
        <v>337</v>
      </c>
      <c r="K6" s="291"/>
      <c r="L6" s="275"/>
      <c r="M6" s="262"/>
      <c r="N6" s="262"/>
      <c r="O6" s="262"/>
      <c r="P6" s="262"/>
      <c r="Q6" s="129" t="s">
        <v>352</v>
      </c>
      <c r="R6" s="129" t="s">
        <v>353</v>
      </c>
      <c r="S6" s="129" t="s">
        <v>354</v>
      </c>
      <c r="T6" s="129" t="s">
        <v>355</v>
      </c>
      <c r="U6" s="129"/>
      <c r="V6" s="294"/>
      <c r="W6" s="294"/>
      <c r="X6" s="275" t="s">
        <v>43</v>
      </c>
      <c r="Y6" s="245">
        <v>42293</v>
      </c>
      <c r="Z6" s="292">
        <v>42670</v>
      </c>
    </row>
    <row r="7" spans="1:27" x14ac:dyDescent="0.2">
      <c r="A7" s="293"/>
      <c r="B7" s="287"/>
      <c r="C7" s="288"/>
      <c r="D7" s="288"/>
      <c r="E7" s="288"/>
      <c r="F7" s="287"/>
      <c r="G7" s="289"/>
      <c r="H7" s="290"/>
      <c r="I7" s="291"/>
      <c r="J7" s="291"/>
      <c r="K7" s="291"/>
      <c r="L7" s="275"/>
      <c r="M7" s="295"/>
      <c r="N7" s="295"/>
      <c r="O7" s="295"/>
      <c r="P7" s="295"/>
      <c r="Q7" s="293"/>
      <c r="R7" s="293"/>
      <c r="S7" s="293"/>
      <c r="T7" s="293"/>
      <c r="U7" s="293"/>
      <c r="V7" s="293"/>
      <c r="W7" s="293"/>
      <c r="X7" s="295"/>
      <c r="Y7" s="296"/>
      <c r="Z7" s="297"/>
      <c r="AA7" s="298"/>
    </row>
    <row r="8" spans="1:27" x14ac:dyDescent="0.2">
      <c r="A8" s="293"/>
      <c r="B8" s="296"/>
      <c r="C8" s="293"/>
      <c r="D8" s="293"/>
      <c r="E8" s="293"/>
      <c r="F8" s="296"/>
      <c r="G8" s="299"/>
      <c r="H8" s="300"/>
      <c r="I8" s="301"/>
      <c r="J8" s="301"/>
      <c r="K8" s="301"/>
      <c r="L8" s="295"/>
      <c r="M8" s="295"/>
      <c r="N8" s="295"/>
      <c r="O8" s="295"/>
      <c r="P8" s="295"/>
      <c r="Q8" s="293"/>
      <c r="R8" s="293"/>
      <c r="S8" s="293"/>
      <c r="T8" s="293"/>
      <c r="U8" s="293"/>
      <c r="V8" s="296"/>
      <c r="W8" s="296"/>
      <c r="X8" s="295"/>
      <c r="Y8" s="296"/>
      <c r="Z8" s="297"/>
      <c r="AA8" s="298"/>
    </row>
    <row r="9" spans="1:27" s="286" customFormat="1" ht="25.5" x14ac:dyDescent="0.2">
      <c r="A9" s="302" t="s">
        <v>61</v>
      </c>
      <c r="B9" s="303" t="s">
        <v>26</v>
      </c>
      <c r="C9" s="302" t="s">
        <v>27</v>
      </c>
      <c r="D9" s="302" t="s">
        <v>28</v>
      </c>
      <c r="E9" s="302" t="s">
        <v>29</v>
      </c>
      <c r="F9" s="302" t="s">
        <v>42</v>
      </c>
      <c r="G9" s="304" t="s">
        <v>44</v>
      </c>
      <c r="H9" s="305" t="s">
        <v>45</v>
      </c>
      <c r="I9" s="305" t="s">
        <v>56</v>
      </c>
      <c r="J9" s="305" t="s">
        <v>57</v>
      </c>
      <c r="K9" s="305"/>
      <c r="L9" s="302" t="s">
        <v>30</v>
      </c>
      <c r="M9" s="302" t="s">
        <v>31</v>
      </c>
      <c r="N9" s="302" t="s">
        <v>32</v>
      </c>
      <c r="O9" s="302" t="s">
        <v>41</v>
      </c>
      <c r="P9" s="302" t="s">
        <v>33</v>
      </c>
      <c r="Q9" s="302" t="s">
        <v>164</v>
      </c>
      <c r="R9" s="302" t="s">
        <v>165</v>
      </c>
      <c r="S9" s="302"/>
      <c r="T9" s="302" t="s">
        <v>342</v>
      </c>
      <c r="U9" s="302" t="s">
        <v>34</v>
      </c>
      <c r="V9" s="302" t="s">
        <v>343</v>
      </c>
      <c r="Z9" s="302" t="s">
        <v>343</v>
      </c>
    </row>
    <row r="10" spans="1:27" x14ac:dyDescent="0.2">
      <c r="A10" s="129" t="s">
        <v>305</v>
      </c>
      <c r="B10" s="287">
        <v>42296</v>
      </c>
      <c r="C10" s="288" t="s">
        <v>305</v>
      </c>
      <c r="D10" s="288" t="s">
        <v>305</v>
      </c>
      <c r="E10" s="288" t="s">
        <v>305</v>
      </c>
      <c r="F10" s="287"/>
      <c r="G10" s="289" t="s">
        <v>336</v>
      </c>
      <c r="H10" s="290">
        <f>G10*265/100</f>
        <v>212</v>
      </c>
      <c r="I10" s="291"/>
      <c r="J10" s="291" t="s">
        <v>337</v>
      </c>
      <c r="K10" s="291"/>
      <c r="L10" s="275" t="s">
        <v>337</v>
      </c>
      <c r="M10" s="262"/>
      <c r="N10" s="262"/>
      <c r="O10" s="262" t="s">
        <v>337</v>
      </c>
      <c r="P10" s="262"/>
      <c r="Q10" s="129" t="s">
        <v>338</v>
      </c>
      <c r="R10" s="129" t="s">
        <v>339</v>
      </c>
      <c r="S10" s="129" t="s">
        <v>340</v>
      </c>
      <c r="T10" s="129" t="s">
        <v>341</v>
      </c>
      <c r="U10" s="129"/>
      <c r="V10" s="245">
        <v>42289</v>
      </c>
      <c r="W10" s="245">
        <v>42289</v>
      </c>
      <c r="X10" s="245">
        <v>42289</v>
      </c>
      <c r="Y10" s="245">
        <v>42289</v>
      </c>
      <c r="Z10" s="292">
        <v>42670</v>
      </c>
    </row>
    <row r="11" spans="1:27" x14ac:dyDescent="0.2">
      <c r="A11" s="129" t="s">
        <v>305</v>
      </c>
      <c r="B11" s="287">
        <v>42296</v>
      </c>
      <c r="C11" s="288" t="s">
        <v>305</v>
      </c>
      <c r="D11" s="288" t="s">
        <v>305</v>
      </c>
      <c r="E11" s="288" t="s">
        <v>305</v>
      </c>
      <c r="F11" s="287"/>
      <c r="G11" s="289" t="s">
        <v>336</v>
      </c>
      <c r="H11" s="290">
        <f t="shared" ref="H11:H14" si="1">G11*265/100</f>
        <v>212</v>
      </c>
      <c r="I11" s="291"/>
      <c r="J11" s="291" t="s">
        <v>337</v>
      </c>
      <c r="K11" s="291"/>
      <c r="L11" s="275" t="s">
        <v>337</v>
      </c>
      <c r="M11" s="262"/>
      <c r="N11" s="262"/>
      <c r="O11" s="262" t="s">
        <v>337</v>
      </c>
      <c r="P11" s="262"/>
      <c r="Q11" s="129" t="s">
        <v>345</v>
      </c>
      <c r="R11" s="129" t="s">
        <v>339</v>
      </c>
      <c r="S11" s="129" t="s">
        <v>346</v>
      </c>
      <c r="T11" s="129" t="s">
        <v>341</v>
      </c>
      <c r="U11" s="129"/>
      <c r="V11" s="245">
        <v>42289</v>
      </c>
      <c r="W11" s="245">
        <v>42289</v>
      </c>
      <c r="X11" s="245">
        <v>42289</v>
      </c>
      <c r="Y11" s="245">
        <v>42289</v>
      </c>
      <c r="Z11" s="292">
        <v>42670</v>
      </c>
    </row>
    <row r="12" spans="1:27" x14ac:dyDescent="0.2">
      <c r="A12" s="129" t="s">
        <v>305</v>
      </c>
      <c r="B12" s="287">
        <v>42296</v>
      </c>
      <c r="C12" s="288" t="s">
        <v>305</v>
      </c>
      <c r="D12" s="288" t="s">
        <v>305</v>
      </c>
      <c r="E12" s="288" t="s">
        <v>305</v>
      </c>
      <c r="F12" s="287"/>
      <c r="G12" s="289" t="s">
        <v>347</v>
      </c>
      <c r="H12" s="290">
        <f t="shared" si="1"/>
        <v>53</v>
      </c>
      <c r="I12" s="291" t="s">
        <v>337</v>
      </c>
      <c r="J12" s="291"/>
      <c r="K12" s="291"/>
      <c r="L12" s="275" t="s">
        <v>337</v>
      </c>
      <c r="M12" s="262"/>
      <c r="N12" s="262"/>
      <c r="O12" s="262" t="s">
        <v>337</v>
      </c>
      <c r="P12" s="262"/>
      <c r="Q12" s="129"/>
      <c r="R12" s="129" t="s">
        <v>339</v>
      </c>
      <c r="S12" s="129" t="s">
        <v>253</v>
      </c>
      <c r="T12" s="129" t="s">
        <v>341</v>
      </c>
      <c r="U12" s="129"/>
      <c r="V12" s="245">
        <v>42289</v>
      </c>
      <c r="W12" s="245">
        <v>42289</v>
      </c>
      <c r="X12" s="293" t="s">
        <v>348</v>
      </c>
      <c r="Y12" s="245">
        <v>42289</v>
      </c>
      <c r="Z12" s="262"/>
    </row>
    <row r="13" spans="1:27" x14ac:dyDescent="0.2">
      <c r="A13" s="129" t="s">
        <v>305</v>
      </c>
      <c r="B13" s="287">
        <v>42296</v>
      </c>
      <c r="C13" s="288" t="s">
        <v>305</v>
      </c>
      <c r="D13" s="288" t="s">
        <v>305</v>
      </c>
      <c r="E13" s="288" t="s">
        <v>305</v>
      </c>
      <c r="F13" s="287"/>
      <c r="G13" s="289" t="s">
        <v>349</v>
      </c>
      <c r="H13" s="290">
        <f t="shared" si="1"/>
        <v>26.5</v>
      </c>
      <c r="I13" s="291" t="s">
        <v>337</v>
      </c>
      <c r="J13" s="291"/>
      <c r="K13" s="291"/>
      <c r="L13" s="275" t="s">
        <v>337</v>
      </c>
      <c r="M13" s="262"/>
      <c r="N13" s="262"/>
      <c r="O13" s="262"/>
      <c r="P13" s="262"/>
      <c r="Q13" s="129"/>
      <c r="R13" s="129"/>
      <c r="S13" s="129" t="s">
        <v>356</v>
      </c>
      <c r="T13" s="129"/>
      <c r="U13" s="129"/>
      <c r="V13" s="245">
        <v>42289</v>
      </c>
      <c r="W13" s="245">
        <v>42289</v>
      </c>
      <c r="X13" s="245" t="s">
        <v>43</v>
      </c>
      <c r="Y13" s="245">
        <v>42289</v>
      </c>
      <c r="Z13" s="292" t="s">
        <v>350</v>
      </c>
    </row>
    <row r="14" spans="1:27" x14ac:dyDescent="0.2">
      <c r="A14" s="129" t="s">
        <v>305</v>
      </c>
      <c r="B14" s="287">
        <v>42296</v>
      </c>
      <c r="C14" s="288" t="s">
        <v>305</v>
      </c>
      <c r="D14" s="288" t="s">
        <v>305</v>
      </c>
      <c r="E14" s="288" t="s">
        <v>305</v>
      </c>
      <c r="F14" s="287"/>
      <c r="G14" s="289" t="s">
        <v>351</v>
      </c>
      <c r="H14" s="290">
        <f t="shared" si="1"/>
        <v>106</v>
      </c>
      <c r="I14" s="291"/>
      <c r="J14" s="291" t="s">
        <v>337</v>
      </c>
      <c r="K14" s="291"/>
      <c r="L14" s="275"/>
      <c r="M14" s="262"/>
      <c r="N14" s="262"/>
      <c r="O14" s="262"/>
      <c r="P14" s="262"/>
      <c r="Q14" s="129" t="s">
        <v>352</v>
      </c>
      <c r="R14" s="129" t="s">
        <v>353</v>
      </c>
      <c r="S14" s="129" t="s">
        <v>354</v>
      </c>
      <c r="T14" s="129" t="s">
        <v>355</v>
      </c>
      <c r="U14" s="129"/>
      <c r="V14" s="294"/>
      <c r="W14" s="294"/>
      <c r="X14" s="275" t="s">
        <v>43</v>
      </c>
      <c r="Y14" s="245">
        <v>42293</v>
      </c>
      <c r="Z14" s="292">
        <v>42670</v>
      </c>
    </row>
    <row r="15" spans="1:27" x14ac:dyDescent="0.2">
      <c r="A15" s="293"/>
      <c r="B15" s="296"/>
      <c r="C15" s="293"/>
      <c r="D15" s="293"/>
      <c r="E15" s="293"/>
      <c r="F15" s="293"/>
      <c r="G15" s="299"/>
      <c r="H15" s="300"/>
      <c r="I15" s="301"/>
      <c r="J15" s="301"/>
      <c r="K15" s="301"/>
      <c r="L15" s="295"/>
      <c r="M15" s="295"/>
      <c r="N15" s="295"/>
      <c r="O15" s="295"/>
      <c r="P15" s="295"/>
      <c r="Q15" s="293"/>
      <c r="R15" s="293"/>
      <c r="S15" s="293"/>
      <c r="T15" s="293"/>
      <c r="U15" s="293"/>
      <c r="V15" s="293"/>
      <c r="W15" s="293"/>
      <c r="X15" s="295"/>
      <c r="Y15" s="293"/>
      <c r="Z15" s="295"/>
      <c r="AA15" s="298"/>
    </row>
    <row r="16" spans="1:27" s="286" customFormat="1" ht="25.5" x14ac:dyDescent="0.2">
      <c r="A16" s="306" t="s">
        <v>61</v>
      </c>
      <c r="B16" s="307" t="s">
        <v>26</v>
      </c>
      <c r="C16" s="306" t="s">
        <v>27</v>
      </c>
      <c r="D16" s="306" t="s">
        <v>28</v>
      </c>
      <c r="E16" s="306" t="s">
        <v>29</v>
      </c>
      <c r="F16" s="306" t="s">
        <v>42</v>
      </c>
      <c r="G16" s="308" t="s">
        <v>44</v>
      </c>
      <c r="H16" s="309" t="s">
        <v>45</v>
      </c>
      <c r="I16" s="309" t="s">
        <v>56</v>
      </c>
      <c r="J16" s="309" t="s">
        <v>57</v>
      </c>
      <c r="K16" s="309"/>
      <c r="L16" s="306" t="s">
        <v>30</v>
      </c>
      <c r="M16" s="306" t="s">
        <v>31</v>
      </c>
      <c r="N16" s="306" t="s">
        <v>32</v>
      </c>
      <c r="O16" s="306" t="s">
        <v>41</v>
      </c>
      <c r="P16" s="306" t="s">
        <v>33</v>
      </c>
      <c r="Q16" s="306" t="s">
        <v>164</v>
      </c>
      <c r="R16" s="306" t="s">
        <v>165</v>
      </c>
      <c r="S16" s="306"/>
      <c r="T16" s="306" t="s">
        <v>342</v>
      </c>
      <c r="U16" s="306" t="s">
        <v>34</v>
      </c>
      <c r="V16" s="306" t="s">
        <v>343</v>
      </c>
      <c r="Z16" s="306" t="s">
        <v>343</v>
      </c>
    </row>
    <row r="17" spans="1:27" x14ac:dyDescent="0.2">
      <c r="A17" s="129" t="s">
        <v>305</v>
      </c>
      <c r="B17" s="287">
        <v>42296</v>
      </c>
      <c r="C17" s="288" t="s">
        <v>305</v>
      </c>
      <c r="D17" s="288" t="s">
        <v>305</v>
      </c>
      <c r="E17" s="288" t="s">
        <v>305</v>
      </c>
      <c r="F17" s="287"/>
      <c r="G17" s="289" t="s">
        <v>336</v>
      </c>
      <c r="H17" s="290">
        <f>G17*265/100</f>
        <v>212</v>
      </c>
      <c r="I17" s="291"/>
      <c r="J17" s="291" t="s">
        <v>337</v>
      </c>
      <c r="K17" s="291"/>
      <c r="L17" s="275" t="s">
        <v>337</v>
      </c>
      <c r="M17" s="262"/>
      <c r="N17" s="262"/>
      <c r="O17" s="262" t="s">
        <v>337</v>
      </c>
      <c r="P17" s="262"/>
      <c r="Q17" s="129" t="s">
        <v>338</v>
      </c>
      <c r="R17" s="129" t="s">
        <v>339</v>
      </c>
      <c r="S17" s="129" t="s">
        <v>340</v>
      </c>
      <c r="T17" s="129" t="s">
        <v>341</v>
      </c>
      <c r="U17" s="129"/>
      <c r="V17" s="245">
        <v>42289</v>
      </c>
      <c r="W17" s="245">
        <v>42289</v>
      </c>
      <c r="X17" s="245">
        <v>42289</v>
      </c>
      <c r="Y17" s="245">
        <v>42289</v>
      </c>
      <c r="Z17" s="292">
        <v>42670</v>
      </c>
    </row>
    <row r="18" spans="1:27" x14ac:dyDescent="0.2">
      <c r="A18" s="129" t="s">
        <v>305</v>
      </c>
      <c r="B18" s="287">
        <v>42296</v>
      </c>
      <c r="C18" s="288" t="s">
        <v>305</v>
      </c>
      <c r="D18" s="288" t="s">
        <v>305</v>
      </c>
      <c r="E18" s="288" t="s">
        <v>305</v>
      </c>
      <c r="F18" s="287"/>
      <c r="G18" s="289" t="s">
        <v>336</v>
      </c>
      <c r="H18" s="290">
        <f t="shared" ref="H18:H21" si="2">G18*265/100</f>
        <v>212</v>
      </c>
      <c r="I18" s="291"/>
      <c r="J18" s="291" t="s">
        <v>337</v>
      </c>
      <c r="K18" s="291"/>
      <c r="L18" s="275" t="s">
        <v>337</v>
      </c>
      <c r="M18" s="262"/>
      <c r="N18" s="262"/>
      <c r="O18" s="262" t="s">
        <v>337</v>
      </c>
      <c r="P18" s="262"/>
      <c r="Q18" s="129" t="s">
        <v>345</v>
      </c>
      <c r="R18" s="129" t="s">
        <v>339</v>
      </c>
      <c r="S18" s="129" t="s">
        <v>346</v>
      </c>
      <c r="T18" s="129" t="s">
        <v>341</v>
      </c>
      <c r="U18" s="129"/>
      <c r="V18" s="245">
        <v>42289</v>
      </c>
      <c r="W18" s="245">
        <v>42289</v>
      </c>
      <c r="X18" s="245">
        <v>42289</v>
      </c>
      <c r="Y18" s="245">
        <v>42289</v>
      </c>
      <c r="Z18" s="292">
        <v>42670</v>
      </c>
    </row>
    <row r="19" spans="1:27" x14ac:dyDescent="0.2">
      <c r="A19" s="129" t="s">
        <v>305</v>
      </c>
      <c r="B19" s="287">
        <v>42296</v>
      </c>
      <c r="C19" s="288" t="s">
        <v>305</v>
      </c>
      <c r="D19" s="288" t="s">
        <v>305</v>
      </c>
      <c r="E19" s="288" t="s">
        <v>305</v>
      </c>
      <c r="F19" s="287"/>
      <c r="G19" s="289" t="s">
        <v>347</v>
      </c>
      <c r="H19" s="290">
        <f t="shared" si="2"/>
        <v>53</v>
      </c>
      <c r="I19" s="291" t="s">
        <v>337</v>
      </c>
      <c r="J19" s="291"/>
      <c r="K19" s="291"/>
      <c r="L19" s="275" t="s">
        <v>337</v>
      </c>
      <c r="M19" s="262"/>
      <c r="N19" s="262"/>
      <c r="O19" s="262" t="s">
        <v>337</v>
      </c>
      <c r="P19" s="262"/>
      <c r="Q19" s="129"/>
      <c r="R19" s="129" t="s">
        <v>339</v>
      </c>
      <c r="S19" s="129" t="s">
        <v>253</v>
      </c>
      <c r="T19" s="129" t="s">
        <v>341</v>
      </c>
      <c r="U19" s="129"/>
      <c r="V19" s="245">
        <v>42289</v>
      </c>
      <c r="W19" s="245">
        <v>42289</v>
      </c>
      <c r="X19" s="293" t="s">
        <v>348</v>
      </c>
      <c r="Y19" s="245">
        <v>42289</v>
      </c>
      <c r="Z19" s="262"/>
    </row>
    <row r="20" spans="1:27" x14ac:dyDescent="0.2">
      <c r="A20" s="129" t="s">
        <v>305</v>
      </c>
      <c r="B20" s="287">
        <v>42296</v>
      </c>
      <c r="C20" s="288" t="s">
        <v>305</v>
      </c>
      <c r="D20" s="288" t="s">
        <v>305</v>
      </c>
      <c r="E20" s="288" t="s">
        <v>305</v>
      </c>
      <c r="F20" s="287"/>
      <c r="G20" s="289" t="s">
        <v>349</v>
      </c>
      <c r="H20" s="290">
        <f t="shared" si="2"/>
        <v>26.5</v>
      </c>
      <c r="I20" s="291" t="s">
        <v>337</v>
      </c>
      <c r="J20" s="291"/>
      <c r="K20" s="291"/>
      <c r="L20" s="275" t="s">
        <v>337</v>
      </c>
      <c r="M20" s="262"/>
      <c r="N20" s="262"/>
      <c r="O20" s="262"/>
      <c r="P20" s="262"/>
      <c r="Q20" s="129"/>
      <c r="R20" s="129"/>
      <c r="S20" s="129" t="s">
        <v>356</v>
      </c>
      <c r="T20" s="129"/>
      <c r="U20" s="129"/>
      <c r="V20" s="245">
        <v>42289</v>
      </c>
      <c r="W20" s="245">
        <v>42289</v>
      </c>
      <c r="X20" s="245" t="s">
        <v>43</v>
      </c>
      <c r="Y20" s="245">
        <v>42289</v>
      </c>
      <c r="Z20" s="292" t="s">
        <v>350</v>
      </c>
    </row>
    <row r="21" spans="1:27" x14ac:dyDescent="0.2">
      <c r="A21" s="129" t="s">
        <v>305</v>
      </c>
      <c r="B21" s="287">
        <v>42296</v>
      </c>
      <c r="C21" s="288" t="s">
        <v>305</v>
      </c>
      <c r="D21" s="288" t="s">
        <v>305</v>
      </c>
      <c r="E21" s="288" t="s">
        <v>305</v>
      </c>
      <c r="F21" s="287"/>
      <c r="G21" s="289" t="s">
        <v>351</v>
      </c>
      <c r="H21" s="290">
        <f t="shared" si="2"/>
        <v>106</v>
      </c>
      <c r="I21" s="291"/>
      <c r="J21" s="291" t="s">
        <v>337</v>
      </c>
      <c r="K21" s="291"/>
      <c r="L21" s="275"/>
      <c r="M21" s="262"/>
      <c r="N21" s="262"/>
      <c r="O21" s="262"/>
      <c r="P21" s="262"/>
      <c r="Q21" s="129" t="s">
        <v>352</v>
      </c>
      <c r="R21" s="129" t="s">
        <v>353</v>
      </c>
      <c r="S21" s="129" t="s">
        <v>354</v>
      </c>
      <c r="T21" s="129" t="s">
        <v>355</v>
      </c>
      <c r="U21" s="129"/>
      <c r="V21" s="294"/>
      <c r="W21" s="294"/>
      <c r="X21" s="275" t="s">
        <v>43</v>
      </c>
      <c r="Y21" s="245">
        <v>42293</v>
      </c>
      <c r="Z21" s="292">
        <v>42670</v>
      </c>
    </row>
    <row r="22" spans="1:27" x14ac:dyDescent="0.2">
      <c r="A22" s="293"/>
      <c r="B22" s="296"/>
      <c r="C22" s="293"/>
      <c r="D22" s="293"/>
      <c r="E22" s="293"/>
      <c r="F22" s="296"/>
      <c r="G22" s="299"/>
      <c r="H22" s="300"/>
      <c r="I22" s="301"/>
      <c r="J22" s="301"/>
      <c r="K22" s="301"/>
      <c r="L22" s="295"/>
      <c r="M22" s="295"/>
      <c r="N22" s="295"/>
      <c r="O22" s="295"/>
      <c r="P22" s="295"/>
      <c r="Q22" s="293"/>
      <c r="R22" s="293"/>
      <c r="S22" s="293"/>
      <c r="T22" s="293"/>
      <c r="U22" s="293"/>
      <c r="V22" s="295"/>
      <c r="W22" s="295"/>
      <c r="X22" s="295"/>
      <c r="Y22" s="296"/>
      <c r="Z22" s="297"/>
      <c r="AA22" s="298"/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"/>
  <sheetViews>
    <sheetView zoomScaleNormal="100" workbookViewId="0">
      <selection activeCell="N31" sqref="N31"/>
    </sheetView>
  </sheetViews>
  <sheetFormatPr defaultRowHeight="12.75" x14ac:dyDescent="0.2"/>
  <cols>
    <col min="1" max="1" width="14" bestFit="1" customWidth="1"/>
    <col min="2" max="3" width="9.140625" style="4" customWidth="1"/>
    <col min="4" max="4" width="7.42578125" style="4" customWidth="1"/>
    <col min="5" max="5" width="9.140625" style="4" customWidth="1"/>
    <col min="6" max="6" width="7.42578125" style="4" customWidth="1"/>
    <col min="7" max="7" width="7" style="4" customWidth="1"/>
    <col min="8" max="8" width="7.7109375" style="4" customWidth="1"/>
    <col min="9" max="9" width="7.5703125" style="4" customWidth="1"/>
    <col min="10" max="10" width="7.42578125" style="4" customWidth="1"/>
    <col min="11" max="11" width="7.85546875" style="4" customWidth="1"/>
    <col min="12" max="12" width="7.5703125" customWidth="1"/>
    <col min="13" max="13" width="7.140625" style="4" customWidth="1"/>
    <col min="14" max="14" width="9.7109375" style="4" customWidth="1"/>
    <col min="15" max="15" width="9.85546875" customWidth="1"/>
    <col min="20" max="20" width="14.7109375" bestFit="1" customWidth="1"/>
  </cols>
  <sheetData>
    <row r="1" spans="1:22" ht="13.5" thickBot="1" x14ac:dyDescent="0.25">
      <c r="A1" s="58" t="s">
        <v>357</v>
      </c>
    </row>
    <row r="2" spans="1:22" s="39" customFormat="1" ht="26.25" thickBot="1" x14ac:dyDescent="0.25">
      <c r="A2" s="277" t="s">
        <v>61</v>
      </c>
      <c r="B2" s="278" t="s">
        <v>135</v>
      </c>
      <c r="C2" s="278" t="s">
        <v>249</v>
      </c>
      <c r="D2" s="278" t="s">
        <v>139</v>
      </c>
      <c r="E2" s="278" t="s">
        <v>137</v>
      </c>
      <c r="F2" s="278" t="s">
        <v>138</v>
      </c>
      <c r="G2" s="278" t="s">
        <v>140</v>
      </c>
      <c r="H2" s="278" t="s">
        <v>141</v>
      </c>
      <c r="I2" s="278" t="s">
        <v>142</v>
      </c>
      <c r="J2" s="278" t="s">
        <v>145</v>
      </c>
      <c r="K2" s="278" t="s">
        <v>10</v>
      </c>
      <c r="L2" s="278" t="s">
        <v>144</v>
      </c>
      <c r="M2" s="279" t="s">
        <v>251</v>
      </c>
      <c r="N2" s="280" t="s">
        <v>150</v>
      </c>
      <c r="O2" s="281" t="s">
        <v>151</v>
      </c>
    </row>
    <row r="3" spans="1:22" x14ac:dyDescent="0.2">
      <c r="A3" s="113" t="s">
        <v>305</v>
      </c>
      <c r="B3" s="53">
        <f>SUM(C3:L3)</f>
        <v>194.28000000000003</v>
      </c>
      <c r="C3" s="46">
        <v>137.18</v>
      </c>
      <c r="D3" s="46">
        <v>7.91</v>
      </c>
      <c r="E3" s="46">
        <v>33.39</v>
      </c>
      <c r="F3" s="46"/>
      <c r="G3" s="46">
        <v>10.96</v>
      </c>
      <c r="H3" s="46"/>
      <c r="I3" s="46"/>
      <c r="J3" s="46"/>
      <c r="K3" s="46">
        <v>4.84</v>
      </c>
      <c r="L3" s="54"/>
      <c r="M3" s="198"/>
      <c r="N3" s="72"/>
      <c r="O3" s="73">
        <v>0.63</v>
      </c>
    </row>
    <row r="4" spans="1:22" x14ac:dyDescent="0.2">
      <c r="A4" s="114" t="s">
        <v>305</v>
      </c>
      <c r="B4" s="55">
        <f t="shared" ref="B4:B13" si="0">SUM(C4:L4)</f>
        <v>47.879999999999995</v>
      </c>
      <c r="C4" s="44">
        <v>25.66</v>
      </c>
      <c r="D4" s="44">
        <v>6.1</v>
      </c>
      <c r="E4" s="44">
        <v>11.72</v>
      </c>
      <c r="F4" s="44"/>
      <c r="G4" s="44"/>
      <c r="H4" s="44"/>
      <c r="I4" s="44"/>
      <c r="J4" s="44"/>
      <c r="K4" s="44">
        <v>4.4000000000000004</v>
      </c>
      <c r="L4" s="45"/>
      <c r="M4" s="199"/>
      <c r="N4" s="74"/>
      <c r="O4" s="75">
        <v>0.83</v>
      </c>
    </row>
    <row r="5" spans="1:22" x14ac:dyDescent="0.2">
      <c r="A5" s="114" t="s">
        <v>305</v>
      </c>
      <c r="B5" s="55">
        <f t="shared" si="0"/>
        <v>48.679999999999993</v>
      </c>
      <c r="C5" s="44">
        <v>43.72</v>
      </c>
      <c r="D5" s="44"/>
      <c r="E5" s="44">
        <v>4.16</v>
      </c>
      <c r="F5" s="44"/>
      <c r="G5" s="44"/>
      <c r="H5" s="44"/>
      <c r="I5" s="44"/>
      <c r="J5" s="44"/>
      <c r="K5" s="44">
        <v>0.8</v>
      </c>
      <c r="L5" s="45"/>
      <c r="M5" s="199"/>
      <c r="N5" s="74"/>
      <c r="O5" s="75">
        <v>0</v>
      </c>
    </row>
    <row r="6" spans="1:22" x14ac:dyDescent="0.2">
      <c r="A6" s="114" t="s">
        <v>305</v>
      </c>
      <c r="B6" s="55">
        <f t="shared" si="0"/>
        <v>78.81</v>
      </c>
      <c r="C6" s="44">
        <v>75.66</v>
      </c>
      <c r="D6" s="44"/>
      <c r="E6" s="44">
        <v>3.15</v>
      </c>
      <c r="F6" s="44"/>
      <c r="G6" s="44"/>
      <c r="H6" s="44"/>
      <c r="I6" s="44"/>
      <c r="J6" s="44"/>
      <c r="K6" s="44"/>
      <c r="L6" s="45"/>
      <c r="M6" s="199"/>
      <c r="N6" s="74">
        <v>0.3</v>
      </c>
      <c r="O6" s="75">
        <v>0.39</v>
      </c>
    </row>
    <row r="7" spans="1:22" x14ac:dyDescent="0.2">
      <c r="A7" s="114" t="s">
        <v>305</v>
      </c>
      <c r="B7" s="55">
        <f t="shared" si="0"/>
        <v>111.04</v>
      </c>
      <c r="C7" s="44">
        <v>97.65</v>
      </c>
      <c r="D7" s="44"/>
      <c r="E7" s="44">
        <v>13.39</v>
      </c>
      <c r="F7" s="44"/>
      <c r="G7" s="44"/>
      <c r="H7" s="44"/>
      <c r="I7" s="44"/>
      <c r="J7" s="44"/>
      <c r="K7" s="44"/>
      <c r="L7" s="45"/>
      <c r="M7" s="199"/>
      <c r="N7" s="74">
        <v>0.35</v>
      </c>
      <c r="O7" s="75">
        <v>0.39</v>
      </c>
    </row>
    <row r="8" spans="1:22" x14ac:dyDescent="0.2">
      <c r="A8" s="114" t="s">
        <v>305</v>
      </c>
      <c r="B8" s="55">
        <f t="shared" si="0"/>
        <v>112.35</v>
      </c>
      <c r="C8" s="44">
        <v>106.52</v>
      </c>
      <c r="D8" s="44"/>
      <c r="E8" s="44">
        <v>5.83</v>
      </c>
      <c r="F8" s="44"/>
      <c r="G8" s="44"/>
      <c r="H8" s="44"/>
      <c r="I8" s="44"/>
      <c r="J8" s="44"/>
      <c r="K8" s="44"/>
      <c r="L8" s="45"/>
      <c r="M8" s="199"/>
      <c r="N8" s="74">
        <v>0.35</v>
      </c>
      <c r="O8" s="75">
        <v>1.24</v>
      </c>
    </row>
    <row r="9" spans="1:22" x14ac:dyDescent="0.2">
      <c r="A9" s="114" t="s">
        <v>305</v>
      </c>
      <c r="B9" s="55">
        <f t="shared" si="0"/>
        <v>177.67999999999998</v>
      </c>
      <c r="C9" s="44">
        <v>174.7</v>
      </c>
      <c r="D9" s="44"/>
      <c r="E9" s="44">
        <v>1.98</v>
      </c>
      <c r="F9" s="44"/>
      <c r="G9" s="44"/>
      <c r="H9" s="44"/>
      <c r="I9" s="44"/>
      <c r="J9" s="44"/>
      <c r="K9" s="44">
        <v>1</v>
      </c>
      <c r="L9" s="45"/>
      <c r="M9" s="199"/>
      <c r="N9" s="74">
        <v>0.25</v>
      </c>
      <c r="O9" s="75">
        <v>0.75</v>
      </c>
    </row>
    <row r="10" spans="1:22" x14ac:dyDescent="0.2">
      <c r="A10" s="114" t="s">
        <v>305</v>
      </c>
      <c r="B10" s="55">
        <f t="shared" si="0"/>
        <v>140.55999999999997</v>
      </c>
      <c r="C10" s="44">
        <v>130.16999999999999</v>
      </c>
      <c r="D10" s="44"/>
      <c r="E10" s="44">
        <v>1.22</v>
      </c>
      <c r="F10" s="44"/>
      <c r="G10" s="44"/>
      <c r="H10" s="44"/>
      <c r="I10" s="44"/>
      <c r="J10" s="44">
        <v>9.17</v>
      </c>
      <c r="K10" s="44"/>
      <c r="L10" s="45"/>
      <c r="M10" s="199"/>
      <c r="N10" s="74"/>
      <c r="O10" s="75">
        <v>0.75</v>
      </c>
    </row>
    <row r="11" spans="1:22" x14ac:dyDescent="0.2">
      <c r="A11" s="114" t="s">
        <v>305</v>
      </c>
      <c r="B11" s="55">
        <f t="shared" si="0"/>
        <v>204.51999999999998</v>
      </c>
      <c r="C11" s="44">
        <v>202.6</v>
      </c>
      <c r="D11" s="44"/>
      <c r="E11" s="44"/>
      <c r="F11" s="44"/>
      <c r="G11" s="44"/>
      <c r="H11" s="44"/>
      <c r="I11" s="44"/>
      <c r="J11" s="44"/>
      <c r="K11" s="44">
        <v>1.92</v>
      </c>
      <c r="L11" s="45"/>
      <c r="M11" s="199"/>
      <c r="N11" s="76"/>
      <c r="O11" s="75">
        <v>0.24</v>
      </c>
    </row>
    <row r="12" spans="1:22" x14ac:dyDescent="0.2">
      <c r="A12" s="114" t="s">
        <v>305</v>
      </c>
      <c r="B12" s="55">
        <f t="shared" si="0"/>
        <v>49.65</v>
      </c>
      <c r="C12" s="44">
        <v>19.649999999999999</v>
      </c>
      <c r="D12" s="44">
        <v>3.02</v>
      </c>
      <c r="E12" s="44">
        <v>23.98</v>
      </c>
      <c r="F12" s="44"/>
      <c r="G12" s="44">
        <v>3</v>
      </c>
      <c r="H12" s="44"/>
      <c r="I12" s="44"/>
      <c r="J12" s="44"/>
      <c r="K12" s="44"/>
      <c r="L12" s="45"/>
      <c r="M12" s="199"/>
      <c r="N12" s="76"/>
      <c r="O12" s="75">
        <v>0</v>
      </c>
    </row>
    <row r="13" spans="1:22" ht="13.5" thickBot="1" x14ac:dyDescent="0.25">
      <c r="A13" s="115" t="s">
        <v>305</v>
      </c>
      <c r="B13" s="56">
        <f t="shared" si="0"/>
        <v>0</v>
      </c>
      <c r="C13" s="43"/>
      <c r="D13" s="43"/>
      <c r="E13" s="43"/>
      <c r="F13" s="43"/>
      <c r="G13" s="43"/>
      <c r="H13" s="43"/>
      <c r="I13" s="43"/>
      <c r="J13" s="43"/>
      <c r="K13" s="43"/>
      <c r="L13" s="50"/>
      <c r="M13" s="200"/>
      <c r="N13" s="77"/>
      <c r="O13" s="78">
        <v>0</v>
      </c>
    </row>
    <row r="14" spans="1:22" x14ac:dyDescent="0.2">
      <c r="A14" s="113" t="s">
        <v>278</v>
      </c>
      <c r="B14" s="57">
        <f>SUM(B3:B13)</f>
        <v>1165.45</v>
      </c>
      <c r="C14" s="42">
        <f t="shared" ref="C14:L14" si="1">SUM(C3:C13)</f>
        <v>1013.5099999999999</v>
      </c>
      <c r="D14" s="42">
        <f t="shared" si="1"/>
        <v>17.03</v>
      </c>
      <c r="E14" s="42">
        <f t="shared" si="1"/>
        <v>98.820000000000007</v>
      </c>
      <c r="F14" s="42">
        <f t="shared" si="1"/>
        <v>0</v>
      </c>
      <c r="G14" s="42">
        <f t="shared" si="1"/>
        <v>13.96</v>
      </c>
      <c r="H14" s="42">
        <f t="shared" si="1"/>
        <v>0</v>
      </c>
      <c r="I14" s="42">
        <f t="shared" si="1"/>
        <v>0</v>
      </c>
      <c r="J14" s="42">
        <f t="shared" si="1"/>
        <v>9.17</v>
      </c>
      <c r="K14" s="42">
        <f t="shared" si="1"/>
        <v>12.96</v>
      </c>
      <c r="L14" s="49">
        <f t="shared" si="1"/>
        <v>0</v>
      </c>
      <c r="M14" s="201"/>
      <c r="N14" s="79">
        <f>SUM(N3:N13)</f>
        <v>1.25</v>
      </c>
      <c r="O14" s="80">
        <f>SUM(O3:O13)</f>
        <v>5.2200000000000006</v>
      </c>
    </row>
    <row r="15" spans="1:22" ht="13.5" thickBot="1" x14ac:dyDescent="0.25">
      <c r="A15" s="118" t="s">
        <v>146</v>
      </c>
      <c r="B15" s="69" t="s">
        <v>43</v>
      </c>
      <c r="C15" s="70">
        <f>C14/$B$14*100</f>
        <v>86.962975674632105</v>
      </c>
      <c r="D15" s="70">
        <f t="shared" ref="D15:L15" si="2">D14/$B$14*100</f>
        <v>1.4612381483547128</v>
      </c>
      <c r="E15" s="70">
        <f t="shared" si="2"/>
        <v>8.47912823372946</v>
      </c>
      <c r="F15" s="70">
        <f t="shared" si="2"/>
        <v>0</v>
      </c>
      <c r="G15" s="70">
        <f t="shared" si="2"/>
        <v>1.1978205843236518</v>
      </c>
      <c r="H15" s="70">
        <f t="shared" si="2"/>
        <v>0</v>
      </c>
      <c r="I15" s="70">
        <f t="shared" si="2"/>
        <v>0</v>
      </c>
      <c r="J15" s="70">
        <f t="shared" si="2"/>
        <v>0.78682054142176838</v>
      </c>
      <c r="K15" s="70">
        <f t="shared" si="2"/>
        <v>1.1120168175382898</v>
      </c>
      <c r="L15" s="71">
        <f t="shared" si="2"/>
        <v>0</v>
      </c>
      <c r="M15" s="202"/>
      <c r="N15" s="193">
        <f>N14/(N14+O14)*100</f>
        <v>19.319938176197834</v>
      </c>
      <c r="O15" s="193">
        <f>O14/(N14+O14)*100</f>
        <v>80.680061823802163</v>
      </c>
    </row>
    <row r="16" spans="1:22" ht="13.5" thickBot="1" x14ac:dyDescent="0.25">
      <c r="A16" s="65" t="s">
        <v>305</v>
      </c>
      <c r="B16" s="66">
        <f>SUM(C16:M16)</f>
        <v>240.48000000000002</v>
      </c>
      <c r="C16" s="67">
        <v>92.48</v>
      </c>
      <c r="D16" s="67">
        <v>2</v>
      </c>
      <c r="E16" s="67">
        <v>1</v>
      </c>
      <c r="F16" s="67">
        <v>36</v>
      </c>
      <c r="G16" s="67">
        <v>80</v>
      </c>
      <c r="H16" s="67">
        <v>5</v>
      </c>
      <c r="I16" s="67">
        <v>2</v>
      </c>
      <c r="J16" s="67">
        <v>5</v>
      </c>
      <c r="K16" s="195">
        <v>5</v>
      </c>
      <c r="L16" s="195">
        <v>11</v>
      </c>
      <c r="M16" s="68">
        <v>1</v>
      </c>
      <c r="N16" s="196">
        <v>1.1399999999999999</v>
      </c>
      <c r="O16" s="197">
        <v>0.54</v>
      </c>
      <c r="Q16" s="194"/>
      <c r="U16" s="58"/>
      <c r="V16" s="58"/>
    </row>
    <row r="17" spans="1:15" s="1" customFormat="1" x14ac:dyDescent="0.2">
      <c r="A17" s="64" t="s">
        <v>305</v>
      </c>
      <c r="B17" s="220">
        <f>SUM(C17:L17)</f>
        <v>36.6</v>
      </c>
      <c r="C17" s="221">
        <v>7.8</v>
      </c>
      <c r="D17" s="221"/>
      <c r="E17" s="221">
        <v>28.8</v>
      </c>
      <c r="F17" s="221"/>
      <c r="G17" s="221"/>
      <c r="H17" s="221"/>
      <c r="I17" s="221"/>
      <c r="J17" s="221"/>
      <c r="K17" s="221"/>
      <c r="L17" s="222"/>
      <c r="M17" s="223"/>
      <c r="N17" s="224">
        <v>0</v>
      </c>
      <c r="O17" s="73">
        <v>0</v>
      </c>
    </row>
    <row r="18" spans="1:15" s="1" customFormat="1" x14ac:dyDescent="0.2">
      <c r="A18" s="52" t="s">
        <v>305</v>
      </c>
      <c r="B18" s="225">
        <f>SUM(C18:L18)</f>
        <v>9.5500000000000007</v>
      </c>
      <c r="C18" s="229"/>
      <c r="D18" s="226"/>
      <c r="E18" s="226">
        <v>9.5500000000000007</v>
      </c>
      <c r="F18" s="226"/>
      <c r="G18" s="226"/>
      <c r="H18" s="226"/>
      <c r="I18" s="226"/>
      <c r="J18" s="226"/>
      <c r="K18" s="226"/>
      <c r="L18" s="227"/>
      <c r="M18" s="228"/>
      <c r="N18" s="76">
        <v>0</v>
      </c>
      <c r="O18" s="75">
        <v>0</v>
      </c>
    </row>
    <row r="19" spans="1:15" ht="13.5" thickBot="1" x14ac:dyDescent="0.25">
      <c r="A19" s="237" t="s">
        <v>305</v>
      </c>
      <c r="B19" s="56">
        <f>SUM(C19:L19)</f>
        <v>0</v>
      </c>
      <c r="C19" s="43"/>
      <c r="D19" s="43"/>
      <c r="E19" s="43"/>
      <c r="F19" s="43"/>
      <c r="G19" s="43"/>
      <c r="H19" s="43"/>
      <c r="I19" s="43"/>
      <c r="J19" s="43"/>
      <c r="K19" s="43"/>
      <c r="L19" s="50"/>
      <c r="M19" s="200"/>
      <c r="N19" s="81"/>
      <c r="O19" s="82"/>
    </row>
    <row r="20" spans="1:15" ht="13.5" thickBot="1" x14ac:dyDescent="0.25">
      <c r="A20" s="60" t="s">
        <v>278</v>
      </c>
      <c r="B20" s="61">
        <f>SUM(B17:B19)</f>
        <v>46.150000000000006</v>
      </c>
      <c r="C20" s="62">
        <f t="shared" ref="C20:L20" si="3">SUM(C17:C19)</f>
        <v>7.8</v>
      </c>
      <c r="D20" s="62">
        <f t="shared" si="3"/>
        <v>0</v>
      </c>
      <c r="E20" s="62">
        <f t="shared" si="3"/>
        <v>38.35</v>
      </c>
      <c r="F20" s="62">
        <f t="shared" si="3"/>
        <v>0</v>
      </c>
      <c r="G20" s="62">
        <f t="shared" si="3"/>
        <v>0</v>
      </c>
      <c r="H20" s="62">
        <f t="shared" si="3"/>
        <v>0</v>
      </c>
      <c r="I20" s="62">
        <f t="shared" si="3"/>
        <v>0</v>
      </c>
      <c r="J20" s="62">
        <f t="shared" si="3"/>
        <v>0</v>
      </c>
      <c r="K20" s="62">
        <f t="shared" si="3"/>
        <v>0</v>
      </c>
      <c r="L20" s="63">
        <f t="shared" si="3"/>
        <v>0</v>
      </c>
      <c r="M20" s="203"/>
      <c r="N20" s="110">
        <v>0</v>
      </c>
      <c r="O20" s="83"/>
    </row>
    <row r="21" spans="1:15" ht="13.5" thickBot="1" x14ac:dyDescent="0.25">
      <c r="A21" s="30" t="s">
        <v>143</v>
      </c>
      <c r="B21" s="51">
        <f>SUM(B20,B16,B14)</f>
        <v>1452.08</v>
      </c>
      <c r="C21" s="51">
        <f>SUM(C20,C16,C14)</f>
        <v>1113.79</v>
      </c>
      <c r="D21" s="51">
        <f>SUM(D20,D16,D14)</f>
        <v>19.03</v>
      </c>
      <c r="E21" s="51">
        <f>SUM(E20,E16,E14)</f>
        <v>138.17000000000002</v>
      </c>
      <c r="F21" s="51">
        <f>SUM(F20,F16,F14)</f>
        <v>36</v>
      </c>
      <c r="G21" s="51">
        <f t="shared" ref="G21:L21" si="4">SUM(G20,F16,G14)</f>
        <v>49.96</v>
      </c>
      <c r="H21" s="51">
        <f t="shared" si="4"/>
        <v>80</v>
      </c>
      <c r="I21" s="51">
        <f t="shared" si="4"/>
        <v>5</v>
      </c>
      <c r="J21" s="51">
        <f t="shared" si="4"/>
        <v>11.17</v>
      </c>
      <c r="K21" s="51">
        <f t="shared" si="4"/>
        <v>17.96</v>
      </c>
      <c r="L21" s="51">
        <f t="shared" si="4"/>
        <v>5</v>
      </c>
      <c r="M21" s="204"/>
      <c r="N21" s="109">
        <f>SUM(N14,L16,N20)</f>
        <v>12.25</v>
      </c>
      <c r="O21" s="109">
        <f>SUM(O14,M16,O20)</f>
        <v>6.2200000000000006</v>
      </c>
    </row>
    <row r="23" spans="1:15" ht="13.5" thickBot="1" x14ac:dyDescent="0.25">
      <c r="A23" s="58" t="s">
        <v>149</v>
      </c>
    </row>
    <row r="24" spans="1:15" ht="13.5" thickBot="1" x14ac:dyDescent="0.25">
      <c r="A24" s="47" t="s">
        <v>61</v>
      </c>
      <c r="B24" s="48" t="s">
        <v>135</v>
      </c>
      <c r="C24" s="48" t="s">
        <v>136</v>
      </c>
      <c r="D24" s="48" t="s">
        <v>139</v>
      </c>
      <c r="E24" s="48" t="s">
        <v>137</v>
      </c>
      <c r="F24" s="48" t="s">
        <v>138</v>
      </c>
      <c r="G24" s="48" t="s">
        <v>140</v>
      </c>
      <c r="H24" s="48" t="s">
        <v>141</v>
      </c>
      <c r="I24" s="48" t="s">
        <v>142</v>
      </c>
      <c r="J24" s="48" t="s">
        <v>145</v>
      </c>
      <c r="K24" s="48" t="s">
        <v>10</v>
      </c>
      <c r="L24" s="48" t="s">
        <v>144</v>
      </c>
    </row>
    <row r="25" spans="1:15" x14ac:dyDescent="0.2">
      <c r="A25" s="113" t="s">
        <v>305</v>
      </c>
      <c r="B25" s="53">
        <f>SUM(C25:L25)</f>
        <v>150</v>
      </c>
      <c r="C25" s="46">
        <v>100</v>
      </c>
      <c r="D25" s="46"/>
      <c r="E25" s="46">
        <v>50</v>
      </c>
      <c r="F25" s="46"/>
      <c r="G25" s="46"/>
      <c r="H25" s="46"/>
      <c r="I25" s="46"/>
      <c r="J25" s="46"/>
      <c r="K25" s="46"/>
      <c r="L25" s="54"/>
    </row>
    <row r="26" spans="1:15" x14ac:dyDescent="0.2">
      <c r="A26" s="114" t="s">
        <v>305</v>
      </c>
      <c r="B26" s="55">
        <f t="shared" ref="B26:B35" si="5">SUM(C26:L26)</f>
        <v>22</v>
      </c>
      <c r="C26" s="44">
        <v>20</v>
      </c>
      <c r="D26" s="44"/>
      <c r="E26" s="44">
        <v>2</v>
      </c>
      <c r="F26" s="44"/>
      <c r="G26" s="44"/>
      <c r="H26" s="44"/>
      <c r="I26" s="44"/>
      <c r="J26" s="44"/>
      <c r="K26" s="44"/>
      <c r="L26" s="45"/>
    </row>
    <row r="27" spans="1:15" x14ac:dyDescent="0.2">
      <c r="A27" s="114" t="s">
        <v>305</v>
      </c>
      <c r="B27" s="55">
        <f t="shared" si="5"/>
        <v>40</v>
      </c>
      <c r="C27" s="44">
        <v>30</v>
      </c>
      <c r="D27" s="44"/>
      <c r="E27" s="44">
        <v>10</v>
      </c>
      <c r="F27" s="44"/>
      <c r="G27" s="44"/>
      <c r="H27" s="44"/>
      <c r="I27" s="44"/>
      <c r="J27" s="44"/>
      <c r="K27" s="44"/>
      <c r="L27" s="45"/>
    </row>
    <row r="28" spans="1:15" x14ac:dyDescent="0.2">
      <c r="A28" s="114" t="s">
        <v>305</v>
      </c>
      <c r="B28" s="55">
        <f t="shared" si="5"/>
        <v>60</v>
      </c>
      <c r="C28" s="44">
        <v>50</v>
      </c>
      <c r="D28" s="44"/>
      <c r="E28" s="44">
        <v>10</v>
      </c>
      <c r="F28" s="44"/>
      <c r="G28" s="44"/>
      <c r="H28" s="44"/>
      <c r="I28" s="44"/>
      <c r="J28" s="44"/>
      <c r="K28" s="44"/>
      <c r="L28" s="45"/>
    </row>
    <row r="29" spans="1:15" x14ac:dyDescent="0.2">
      <c r="A29" s="114" t="s">
        <v>305</v>
      </c>
      <c r="B29" s="55">
        <f t="shared" si="5"/>
        <v>50</v>
      </c>
      <c r="C29" s="44">
        <v>30</v>
      </c>
      <c r="D29" s="44"/>
      <c r="E29" s="44">
        <v>20</v>
      </c>
      <c r="F29" s="44"/>
      <c r="G29" s="44"/>
      <c r="H29" s="44"/>
      <c r="I29" s="44"/>
      <c r="J29" s="44"/>
      <c r="K29" s="44"/>
      <c r="L29" s="45"/>
    </row>
    <row r="30" spans="1:15" x14ac:dyDescent="0.2">
      <c r="A30" s="114" t="s">
        <v>305</v>
      </c>
      <c r="B30" s="55">
        <f t="shared" si="5"/>
        <v>60</v>
      </c>
      <c r="C30" s="44">
        <v>60</v>
      </c>
      <c r="D30" s="44"/>
      <c r="E30" s="44"/>
      <c r="F30" s="44"/>
      <c r="G30" s="44"/>
      <c r="H30" s="44"/>
      <c r="I30" s="44"/>
      <c r="J30" s="44"/>
      <c r="K30" s="44"/>
      <c r="L30" s="45"/>
    </row>
    <row r="31" spans="1:15" x14ac:dyDescent="0.2">
      <c r="A31" s="114" t="s">
        <v>305</v>
      </c>
      <c r="B31" s="55">
        <f t="shared" si="5"/>
        <v>160</v>
      </c>
      <c r="C31" s="44">
        <v>150</v>
      </c>
      <c r="D31" s="44"/>
      <c r="E31" s="44">
        <v>10</v>
      </c>
      <c r="F31" s="44"/>
      <c r="G31" s="44"/>
      <c r="H31" s="44"/>
      <c r="I31" s="44"/>
      <c r="J31" s="44"/>
      <c r="K31" s="44"/>
      <c r="L31" s="45"/>
    </row>
    <row r="32" spans="1:15" x14ac:dyDescent="0.2">
      <c r="A32" s="114" t="s">
        <v>305</v>
      </c>
      <c r="B32" s="55">
        <f t="shared" si="5"/>
        <v>140</v>
      </c>
      <c r="C32" s="44">
        <v>130</v>
      </c>
      <c r="D32" s="44"/>
      <c r="E32" s="44">
        <v>10</v>
      </c>
      <c r="F32" s="44"/>
      <c r="G32" s="44"/>
      <c r="H32" s="44"/>
      <c r="I32" s="44"/>
      <c r="J32" s="44"/>
      <c r="K32" s="44"/>
      <c r="L32" s="45"/>
    </row>
    <row r="33" spans="1:14" x14ac:dyDescent="0.2">
      <c r="A33" s="114" t="s">
        <v>305</v>
      </c>
      <c r="B33" s="55">
        <f t="shared" si="5"/>
        <v>50</v>
      </c>
      <c r="C33" s="44">
        <v>0</v>
      </c>
      <c r="D33" s="44">
        <v>0</v>
      </c>
      <c r="E33" s="44">
        <v>0</v>
      </c>
      <c r="F33" s="44"/>
      <c r="G33" s="44"/>
      <c r="H33" s="44"/>
      <c r="I33" s="44"/>
      <c r="J33" s="44"/>
      <c r="K33" s="44">
        <v>50</v>
      </c>
      <c r="L33" s="45"/>
    </row>
    <row r="34" spans="1:14" x14ac:dyDescent="0.2">
      <c r="A34" s="114" t="s">
        <v>305</v>
      </c>
      <c r="B34" s="55">
        <f t="shared" si="5"/>
        <v>70</v>
      </c>
      <c r="C34" s="44">
        <v>20</v>
      </c>
      <c r="D34" s="44"/>
      <c r="E34" s="44">
        <v>50</v>
      </c>
      <c r="F34" s="44"/>
      <c r="G34" s="44"/>
      <c r="H34" s="44"/>
      <c r="I34" s="44"/>
      <c r="J34" s="44"/>
      <c r="K34" s="44"/>
      <c r="L34" s="45"/>
    </row>
    <row r="35" spans="1:14" ht="13.5" thickBot="1" x14ac:dyDescent="0.25">
      <c r="A35" s="115" t="s">
        <v>305</v>
      </c>
      <c r="B35" s="56">
        <f t="shared" si="5"/>
        <v>0</v>
      </c>
      <c r="C35" s="43"/>
      <c r="D35" s="43"/>
      <c r="E35" s="43"/>
      <c r="F35" s="43"/>
      <c r="G35" s="43"/>
      <c r="H35" s="43"/>
      <c r="I35" s="43"/>
      <c r="J35" s="43"/>
      <c r="K35" s="43"/>
      <c r="L35" s="50"/>
    </row>
    <row r="36" spans="1:14" x14ac:dyDescent="0.2">
      <c r="A36" s="116" t="s">
        <v>305</v>
      </c>
      <c r="B36" s="57">
        <f>SUM(B25:B35)</f>
        <v>802</v>
      </c>
      <c r="C36" s="42">
        <f t="shared" ref="C36:I36" si="6">SUM(C25:C35)</f>
        <v>590</v>
      </c>
      <c r="D36" s="42">
        <f t="shared" si="6"/>
        <v>0</v>
      </c>
      <c r="E36" s="42">
        <f t="shared" si="6"/>
        <v>162</v>
      </c>
      <c r="F36" s="42">
        <f t="shared" si="6"/>
        <v>0</v>
      </c>
      <c r="G36" s="42">
        <f t="shared" si="6"/>
        <v>0</v>
      </c>
      <c r="H36" s="42">
        <f t="shared" si="6"/>
        <v>0</v>
      </c>
      <c r="I36" s="42">
        <f t="shared" si="6"/>
        <v>0</v>
      </c>
      <c r="J36" s="42"/>
      <c r="K36" s="42">
        <f>SUM(K25:K35)</f>
        <v>50</v>
      </c>
      <c r="L36" s="49">
        <f>SUM(L25:L35)</f>
        <v>0</v>
      </c>
    </row>
    <row r="37" spans="1:14" ht="13.5" thickBot="1" x14ac:dyDescent="0.25">
      <c r="A37" s="117" t="s">
        <v>146</v>
      </c>
      <c r="B37" s="100" t="s">
        <v>43</v>
      </c>
      <c r="C37" s="101">
        <f>C36/$B$14*100</f>
        <v>50.624222403363504</v>
      </c>
      <c r="D37" s="101">
        <f t="shared" ref="D37:L37" si="7">D36/$B$14*100</f>
        <v>0</v>
      </c>
      <c r="E37" s="101">
        <f t="shared" si="7"/>
        <v>13.900210219228622</v>
      </c>
      <c r="F37" s="101">
        <f t="shared" si="7"/>
        <v>0</v>
      </c>
      <c r="G37" s="101">
        <f t="shared" si="7"/>
        <v>0</v>
      </c>
      <c r="H37" s="101">
        <f t="shared" si="7"/>
        <v>0</v>
      </c>
      <c r="I37" s="101">
        <f t="shared" si="7"/>
        <v>0</v>
      </c>
      <c r="J37" s="101">
        <f t="shared" si="7"/>
        <v>0</v>
      </c>
      <c r="K37" s="101">
        <f t="shared" si="7"/>
        <v>4.2901883392680942</v>
      </c>
      <c r="L37" s="102">
        <f t="shared" si="7"/>
        <v>0</v>
      </c>
    </row>
    <row r="38" spans="1:14" ht="13.5" thickBot="1" x14ac:dyDescent="0.25">
      <c r="A38" s="218" t="s">
        <v>305</v>
      </c>
      <c r="B38" s="51">
        <f>SUM(C38:L38)</f>
        <v>571</v>
      </c>
      <c r="C38" s="51">
        <v>498</v>
      </c>
      <c r="D38" s="51">
        <v>4</v>
      </c>
      <c r="E38" s="51">
        <v>4</v>
      </c>
      <c r="F38" s="51">
        <v>5</v>
      </c>
      <c r="G38" s="51">
        <v>50</v>
      </c>
      <c r="H38" s="51">
        <v>8</v>
      </c>
      <c r="I38" s="51">
        <v>0</v>
      </c>
      <c r="J38" s="51"/>
      <c r="K38" s="51">
        <v>2</v>
      </c>
      <c r="L38" s="205">
        <v>0</v>
      </c>
      <c r="N38" s="194"/>
    </row>
    <row r="39" spans="1:14" x14ac:dyDescent="0.2">
      <c r="A39" s="103" t="s">
        <v>305</v>
      </c>
      <c r="B39" s="238">
        <f>SUM(C39:L39)</f>
        <v>30</v>
      </c>
      <c r="C39" s="239">
        <v>10</v>
      </c>
      <c r="D39" s="239"/>
      <c r="E39" s="239">
        <v>20</v>
      </c>
      <c r="F39" s="186"/>
      <c r="G39" s="186"/>
      <c r="H39" s="186"/>
      <c r="I39" s="186"/>
      <c r="J39" s="186"/>
      <c r="K39" s="186"/>
      <c r="L39" s="187"/>
    </row>
    <row r="40" spans="1:14" x14ac:dyDescent="0.2">
      <c r="A40" s="52" t="s">
        <v>305</v>
      </c>
      <c r="B40" s="240">
        <f>SUM(C40:L40)</f>
        <v>20</v>
      </c>
      <c r="C40" s="241">
        <v>5</v>
      </c>
      <c r="D40" s="241"/>
      <c r="E40" s="241">
        <v>15</v>
      </c>
      <c r="F40" s="188"/>
      <c r="G40" s="188"/>
      <c r="H40" s="188"/>
      <c r="I40" s="188"/>
      <c r="J40" s="188"/>
      <c r="K40" s="188"/>
      <c r="L40" s="189"/>
    </row>
    <row r="41" spans="1:14" ht="13.5" thickBot="1" x14ac:dyDescent="0.25">
      <c r="A41" s="105" t="s">
        <v>305</v>
      </c>
      <c r="B41" s="190"/>
      <c r="C41" s="191"/>
      <c r="D41" s="191"/>
      <c r="E41" s="191"/>
      <c r="F41" s="191"/>
      <c r="G41" s="191"/>
      <c r="H41" s="191"/>
      <c r="I41" s="191"/>
      <c r="J41" s="191"/>
      <c r="K41" s="191"/>
      <c r="L41" s="192"/>
    </row>
    <row r="42" spans="1:14" ht="13.5" thickBot="1" x14ac:dyDescent="0.25">
      <c r="A42" s="106" t="s">
        <v>305</v>
      </c>
      <c r="B42" s="104">
        <f>SUM(B39:B41)</f>
        <v>50</v>
      </c>
      <c r="C42" s="104">
        <f t="shared" ref="C42:L42" si="8">SUM(C39:C41)</f>
        <v>15</v>
      </c>
      <c r="D42" s="104">
        <f t="shared" si="8"/>
        <v>0</v>
      </c>
      <c r="E42" s="104">
        <f t="shared" si="8"/>
        <v>35</v>
      </c>
      <c r="F42" s="104">
        <f t="shared" si="8"/>
        <v>0</v>
      </c>
      <c r="G42" s="104">
        <f t="shared" si="8"/>
        <v>0</v>
      </c>
      <c r="H42" s="104">
        <f t="shared" si="8"/>
        <v>0</v>
      </c>
      <c r="I42" s="104">
        <f t="shared" si="8"/>
        <v>0</v>
      </c>
      <c r="J42" s="104">
        <f t="shared" si="8"/>
        <v>0</v>
      </c>
      <c r="K42" s="104">
        <f t="shared" si="8"/>
        <v>0</v>
      </c>
      <c r="L42" s="107">
        <f t="shared" si="8"/>
        <v>0</v>
      </c>
    </row>
    <row r="43" spans="1:14" ht="13.5" thickBot="1" x14ac:dyDescent="0.25">
      <c r="A43" s="30" t="s">
        <v>143</v>
      </c>
      <c r="B43" s="51">
        <f>SUM(B42,B38,B36)</f>
        <v>1423</v>
      </c>
      <c r="C43" s="51">
        <f t="shared" ref="C43:K43" si="9">SUM(C42,C38,C36)</f>
        <v>1103</v>
      </c>
      <c r="D43" s="51">
        <f t="shared" si="9"/>
        <v>4</v>
      </c>
      <c r="E43" s="51">
        <f t="shared" si="9"/>
        <v>201</v>
      </c>
      <c r="F43" s="51">
        <f t="shared" si="9"/>
        <v>5</v>
      </c>
      <c r="G43" s="51">
        <f t="shared" si="9"/>
        <v>50</v>
      </c>
      <c r="H43" s="51">
        <f t="shared" si="9"/>
        <v>8</v>
      </c>
      <c r="I43" s="51">
        <f t="shared" si="9"/>
        <v>0</v>
      </c>
      <c r="J43" s="51">
        <f t="shared" si="9"/>
        <v>0</v>
      </c>
      <c r="K43" s="51">
        <f t="shared" si="9"/>
        <v>52</v>
      </c>
      <c r="L43" s="51">
        <f>SUM(L42,L38,L36)</f>
        <v>0</v>
      </c>
    </row>
  </sheetData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>
      <selection activeCell="E14" sqref="E14"/>
    </sheetView>
  </sheetViews>
  <sheetFormatPr defaultRowHeight="12.75" x14ac:dyDescent="0.2"/>
  <cols>
    <col min="1" max="1" width="7.5703125" style="39" bestFit="1" customWidth="1"/>
    <col min="2" max="2" width="12" style="39" customWidth="1"/>
    <col min="3" max="3" width="8.28515625" style="39" bestFit="1" customWidth="1"/>
    <col min="4" max="4" width="12.7109375" style="39" bestFit="1" customWidth="1"/>
    <col min="5" max="5" width="15.140625" style="39" customWidth="1"/>
    <col min="6" max="6" width="15.42578125" style="39" customWidth="1"/>
    <col min="7" max="7" width="21.85546875" style="39" customWidth="1"/>
    <col min="8" max="8" width="38.5703125" style="39" customWidth="1"/>
    <col min="9" max="16384" width="9.140625" style="39"/>
  </cols>
  <sheetData>
    <row r="1" spans="1:8" x14ac:dyDescent="0.2">
      <c r="A1" s="493" t="s">
        <v>5</v>
      </c>
      <c r="B1" s="493"/>
      <c r="C1" s="493"/>
      <c r="D1" s="493"/>
      <c r="E1" s="493"/>
      <c r="F1" s="493"/>
      <c r="G1" s="493"/>
      <c r="H1" s="493"/>
    </row>
    <row r="2" spans="1:8" x14ac:dyDescent="0.2">
      <c r="A2" s="274"/>
      <c r="B2" s="274"/>
      <c r="C2" s="274"/>
      <c r="D2" s="274"/>
      <c r="E2" s="274"/>
      <c r="F2" s="274"/>
      <c r="G2" s="274"/>
    </row>
    <row r="3" spans="1:8" ht="25.5" x14ac:dyDescent="0.2">
      <c r="A3" s="129" t="s">
        <v>61</v>
      </c>
      <c r="B3" s="129" t="s">
        <v>4</v>
      </c>
      <c r="C3" s="129" t="s">
        <v>7</v>
      </c>
      <c r="D3" s="129" t="s">
        <v>48</v>
      </c>
      <c r="E3" s="129" t="s">
        <v>51</v>
      </c>
      <c r="F3" s="129" t="s">
        <v>49</v>
      </c>
      <c r="G3" s="129" t="s">
        <v>62</v>
      </c>
      <c r="H3" s="275" t="s">
        <v>96</v>
      </c>
    </row>
    <row r="4" spans="1:8" ht="38.25" x14ac:dyDescent="0.2">
      <c r="A4" s="251" t="s">
        <v>305</v>
      </c>
      <c r="B4" s="247" t="s">
        <v>305</v>
      </c>
      <c r="C4" s="160" t="s">
        <v>358</v>
      </c>
      <c r="D4" s="160" t="s">
        <v>305</v>
      </c>
      <c r="E4" s="160" t="s">
        <v>133</v>
      </c>
      <c r="F4" s="160" t="s">
        <v>134</v>
      </c>
      <c r="G4" s="160" t="s">
        <v>360</v>
      </c>
      <c r="H4" s="160" t="s">
        <v>317</v>
      </c>
    </row>
    <row r="5" spans="1:8" ht="76.5" x14ac:dyDescent="0.2">
      <c r="A5" s="246" t="s">
        <v>305</v>
      </c>
      <c r="B5" s="160" t="s">
        <v>305</v>
      </c>
      <c r="C5" s="160" t="s">
        <v>359</v>
      </c>
      <c r="D5" s="160" t="s">
        <v>305</v>
      </c>
      <c r="E5" s="160" t="s">
        <v>257</v>
      </c>
      <c r="F5" s="160" t="s">
        <v>258</v>
      </c>
      <c r="G5" s="160" t="s">
        <v>360</v>
      </c>
      <c r="H5" s="160" t="s">
        <v>361</v>
      </c>
    </row>
    <row r="6" spans="1:8" x14ac:dyDescent="0.2">
      <c r="A6" s="160"/>
      <c r="B6" s="160"/>
      <c r="C6" s="160"/>
      <c r="D6" s="160"/>
      <c r="E6" s="160"/>
      <c r="F6" s="160"/>
      <c r="G6" s="160"/>
      <c r="H6" s="160"/>
    </row>
    <row r="7" spans="1:8" x14ac:dyDescent="0.2">
      <c r="A7" s="160"/>
      <c r="B7" s="160"/>
      <c r="C7" s="160"/>
      <c r="D7" s="160"/>
      <c r="E7" s="160"/>
      <c r="F7" s="160"/>
      <c r="G7" s="160"/>
      <c r="H7" s="160"/>
    </row>
    <row r="8" spans="1:8" x14ac:dyDescent="0.2">
      <c r="A8" s="160"/>
      <c r="B8" s="160"/>
      <c r="C8" s="160"/>
      <c r="D8" s="160"/>
      <c r="E8" s="160"/>
      <c r="F8" s="160"/>
      <c r="G8" s="160"/>
      <c r="H8" s="160"/>
    </row>
    <row r="9" spans="1:8" x14ac:dyDescent="0.2">
      <c r="A9" s="160"/>
      <c r="B9" s="160"/>
      <c r="C9" s="160"/>
      <c r="D9" s="160"/>
      <c r="E9" s="160"/>
      <c r="F9" s="160"/>
      <c r="G9" s="160"/>
      <c r="H9" s="160"/>
    </row>
    <row r="10" spans="1:8" x14ac:dyDescent="0.2">
      <c r="A10" s="160"/>
      <c r="B10" s="160"/>
      <c r="C10" s="160"/>
      <c r="D10" s="160"/>
      <c r="E10" s="160"/>
      <c r="F10" s="160"/>
      <c r="G10" s="160"/>
      <c r="H10" s="160"/>
    </row>
    <row r="11" spans="1:8" x14ac:dyDescent="0.2">
      <c r="A11" s="160"/>
      <c r="B11" s="160"/>
      <c r="C11" s="160"/>
      <c r="D11" s="160"/>
      <c r="E11" s="160"/>
      <c r="F11" s="160"/>
      <c r="G11" s="160"/>
      <c r="H11" s="160"/>
    </row>
    <row r="12" spans="1:8" x14ac:dyDescent="0.2">
      <c r="A12" s="160"/>
      <c r="B12" s="160"/>
      <c r="C12" s="160"/>
      <c r="D12" s="160"/>
      <c r="E12" s="160"/>
      <c r="F12" s="160"/>
      <c r="G12" s="160"/>
      <c r="H12" s="160"/>
    </row>
    <row r="13" spans="1:8" x14ac:dyDescent="0.2">
      <c r="A13" s="160"/>
      <c r="B13" s="160"/>
      <c r="C13" s="160"/>
      <c r="D13" s="160"/>
      <c r="E13" s="160"/>
      <c r="F13" s="160"/>
      <c r="G13" s="160"/>
      <c r="H13" s="160"/>
    </row>
    <row r="14" spans="1:8" x14ac:dyDescent="0.2">
      <c r="A14" s="160"/>
      <c r="B14" s="160"/>
      <c r="C14" s="160"/>
      <c r="D14" s="160"/>
      <c r="E14" s="160"/>
      <c r="F14" s="160"/>
      <c r="G14" s="160"/>
      <c r="H14" s="160"/>
    </row>
    <row r="15" spans="1:8" x14ac:dyDescent="0.2">
      <c r="A15" s="160"/>
      <c r="B15" s="160"/>
      <c r="C15" s="160"/>
      <c r="D15" s="160"/>
      <c r="E15" s="160"/>
      <c r="F15" s="160"/>
      <c r="G15" s="160"/>
      <c r="H15" s="160"/>
    </row>
    <row r="16" spans="1:8" x14ac:dyDescent="0.2">
      <c r="A16" s="160"/>
      <c r="B16" s="160"/>
      <c r="C16" s="160"/>
      <c r="D16" s="160"/>
      <c r="E16" s="160"/>
      <c r="F16" s="160"/>
      <c r="G16" s="160"/>
      <c r="H16" s="160"/>
    </row>
    <row r="17" spans="1:8" x14ac:dyDescent="0.2">
      <c r="A17" s="160"/>
      <c r="B17" s="160"/>
      <c r="C17" s="160"/>
      <c r="D17" s="160"/>
      <c r="E17" s="160"/>
      <c r="F17" s="160"/>
      <c r="G17" s="160"/>
      <c r="H17" s="160"/>
    </row>
    <row r="18" spans="1:8" x14ac:dyDescent="0.2">
      <c r="A18" s="160"/>
      <c r="B18" s="160"/>
      <c r="C18" s="160"/>
      <c r="D18" s="160"/>
      <c r="E18" s="160"/>
      <c r="F18" s="160"/>
      <c r="G18" s="160"/>
      <c r="H18" s="160"/>
    </row>
    <row r="19" spans="1:8" x14ac:dyDescent="0.2">
      <c r="A19" s="160"/>
      <c r="B19" s="160"/>
      <c r="C19" s="160"/>
      <c r="D19" s="160"/>
      <c r="E19" s="160"/>
      <c r="F19" s="160"/>
      <c r="G19" s="160"/>
      <c r="H19" s="160"/>
    </row>
    <row r="20" spans="1:8" x14ac:dyDescent="0.2">
      <c r="A20" s="276"/>
      <c r="B20" s="276"/>
      <c r="C20" s="276"/>
      <c r="D20" s="276"/>
      <c r="E20" s="276"/>
      <c r="F20" s="276"/>
      <c r="G20" s="276"/>
      <c r="H20" s="276"/>
    </row>
  </sheetData>
  <mergeCells count="1">
    <mergeCell ref="A1:H1"/>
  </mergeCells>
  <phoneticPr fontId="0" type="noConversion"/>
  <pageMargins left="0.78740157499999996" right="0.78740157499999996" top="0.984251969" bottom="0.984251969" header="0.4921259845" footer="0.4921259845"/>
  <pageSetup paperSize="9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70" zoomScaleNormal="70" workbookViewId="0">
      <selection activeCell="D21" sqref="D21"/>
    </sheetView>
  </sheetViews>
  <sheetFormatPr defaultRowHeight="12.75" x14ac:dyDescent="0.2"/>
  <cols>
    <col min="1" max="1" width="10" style="39" customWidth="1"/>
    <col min="2" max="2" width="28.42578125" style="39" customWidth="1"/>
    <col min="3" max="3" width="31.5703125" style="39" customWidth="1"/>
    <col min="4" max="4" width="28" style="39" customWidth="1"/>
    <col min="5" max="5" width="12.5703125" style="39" bestFit="1" customWidth="1"/>
    <col min="6" max="6" width="18.42578125" style="39" customWidth="1"/>
    <col min="7" max="16384" width="9.140625" style="39"/>
  </cols>
  <sheetData>
    <row r="1" spans="1:6" x14ac:dyDescent="0.2">
      <c r="A1" s="494" t="s">
        <v>63</v>
      </c>
      <c r="B1" s="494"/>
      <c r="C1" s="494"/>
      <c r="D1" s="494"/>
      <c r="E1" s="494"/>
      <c r="F1" s="494"/>
    </row>
    <row r="3" spans="1:6" s="273" customFormat="1" ht="38.25" x14ac:dyDescent="0.2">
      <c r="A3" s="268" t="s">
        <v>61</v>
      </c>
      <c r="B3" s="268" t="s">
        <v>3</v>
      </c>
      <c r="C3" s="268" t="s">
        <v>64</v>
      </c>
      <c r="D3" s="268" t="s">
        <v>67</v>
      </c>
      <c r="E3" s="268" t="s">
        <v>4</v>
      </c>
      <c r="F3" s="268" t="s">
        <v>65</v>
      </c>
    </row>
    <row r="4" spans="1:6" ht="25.5" x14ac:dyDescent="0.2">
      <c r="A4" s="129" t="s">
        <v>305</v>
      </c>
      <c r="B4" s="129" t="s">
        <v>238</v>
      </c>
      <c r="C4" s="129" t="s">
        <v>362</v>
      </c>
      <c r="D4" s="129"/>
      <c r="E4" s="129"/>
      <c r="F4" s="129" t="s">
        <v>363</v>
      </c>
    </row>
    <row r="5" spans="1:6" ht="25.5" x14ac:dyDescent="0.2">
      <c r="A5" s="129" t="s">
        <v>305</v>
      </c>
      <c r="B5" s="129" t="s">
        <v>259</v>
      </c>
      <c r="C5" s="129" t="s">
        <v>260</v>
      </c>
      <c r="D5" s="129"/>
      <c r="E5" s="129"/>
      <c r="F5" s="129"/>
    </row>
    <row r="6" spans="1:6" ht="25.5" x14ac:dyDescent="0.2">
      <c r="A6" s="129" t="s">
        <v>305</v>
      </c>
      <c r="B6" s="129" t="s">
        <v>259</v>
      </c>
      <c r="C6" s="129" t="s">
        <v>260</v>
      </c>
      <c r="D6" s="129"/>
      <c r="E6" s="129"/>
      <c r="F6" s="129"/>
    </row>
    <row r="7" spans="1:6" x14ac:dyDescent="0.2">
      <c r="A7" s="129"/>
      <c r="B7" s="129"/>
      <c r="C7" s="129"/>
      <c r="D7" s="129"/>
      <c r="E7" s="129"/>
      <c r="F7" s="129"/>
    </row>
    <row r="8" spans="1:6" x14ac:dyDescent="0.2">
      <c r="A8" s="129"/>
      <c r="B8" s="129"/>
      <c r="C8" s="129"/>
      <c r="D8" s="129"/>
      <c r="E8" s="129"/>
      <c r="F8" s="129"/>
    </row>
    <row r="9" spans="1:6" x14ac:dyDescent="0.2">
      <c r="A9" s="129"/>
      <c r="B9" s="129"/>
      <c r="C9" s="129"/>
      <c r="D9" s="129"/>
      <c r="E9" s="129"/>
      <c r="F9" s="129"/>
    </row>
    <row r="10" spans="1:6" x14ac:dyDescent="0.2">
      <c r="A10" s="129"/>
      <c r="B10" s="129"/>
      <c r="C10" s="129"/>
      <c r="D10" s="129"/>
      <c r="E10" s="129"/>
      <c r="F10" s="129"/>
    </row>
    <row r="11" spans="1:6" x14ac:dyDescent="0.2">
      <c r="A11" s="129"/>
      <c r="B11" s="129"/>
      <c r="C11" s="129"/>
      <c r="D11" s="129"/>
      <c r="E11" s="129"/>
      <c r="F11" s="129"/>
    </row>
    <row r="12" spans="1:6" x14ac:dyDescent="0.2">
      <c r="A12" s="129"/>
      <c r="B12" s="129"/>
      <c r="C12" s="129"/>
      <c r="D12" s="129"/>
      <c r="E12" s="129"/>
      <c r="F12" s="129"/>
    </row>
    <row r="13" spans="1:6" x14ac:dyDescent="0.2">
      <c r="A13" s="129"/>
      <c r="B13" s="129"/>
      <c r="C13" s="129"/>
      <c r="D13" s="129"/>
      <c r="E13" s="129"/>
      <c r="F13" s="129"/>
    </row>
    <row r="14" spans="1:6" x14ac:dyDescent="0.2">
      <c r="A14" s="129"/>
      <c r="B14" s="129"/>
      <c r="C14" s="129"/>
      <c r="D14" s="129"/>
      <c r="E14" s="129"/>
      <c r="F14" s="129"/>
    </row>
    <row r="15" spans="1:6" x14ac:dyDescent="0.2">
      <c r="A15" s="129"/>
      <c r="B15" s="129"/>
      <c r="C15" s="129"/>
      <c r="D15" s="129"/>
      <c r="E15" s="129"/>
      <c r="F15" s="129"/>
    </row>
    <row r="16" spans="1:6" x14ac:dyDescent="0.2">
      <c r="A16" s="129"/>
      <c r="B16" s="129"/>
      <c r="C16" s="129"/>
      <c r="D16" s="129"/>
      <c r="E16" s="129"/>
      <c r="F16" s="129"/>
    </row>
    <row r="17" spans="1:6" x14ac:dyDescent="0.2">
      <c r="A17" s="129"/>
      <c r="B17" s="129"/>
      <c r="C17" s="129"/>
      <c r="D17" s="129"/>
      <c r="E17" s="129"/>
      <c r="F17" s="129"/>
    </row>
    <row r="18" spans="1:6" x14ac:dyDescent="0.2">
      <c r="A18" s="129"/>
      <c r="B18" s="129"/>
      <c r="C18" s="129"/>
      <c r="D18" s="129"/>
      <c r="E18" s="129"/>
      <c r="F18" s="129"/>
    </row>
    <row r="19" spans="1:6" x14ac:dyDescent="0.2">
      <c r="A19" s="129"/>
      <c r="B19" s="129"/>
      <c r="C19" s="129"/>
      <c r="D19" s="129"/>
      <c r="E19" s="129"/>
      <c r="F19" s="129"/>
    </row>
    <row r="20" spans="1:6" x14ac:dyDescent="0.2">
      <c r="A20" s="129"/>
      <c r="B20" s="129"/>
      <c r="C20" s="129"/>
      <c r="D20" s="129"/>
      <c r="E20" s="129"/>
      <c r="F20" s="129"/>
    </row>
    <row r="21" spans="1:6" x14ac:dyDescent="0.2">
      <c r="A21" s="129"/>
      <c r="B21" s="129"/>
      <c r="C21" s="129"/>
      <c r="D21" s="129"/>
      <c r="E21" s="129"/>
      <c r="F21" s="129"/>
    </row>
    <row r="22" spans="1:6" x14ac:dyDescent="0.2">
      <c r="A22" s="129"/>
      <c r="B22" s="129"/>
      <c r="C22" s="129"/>
      <c r="D22" s="129"/>
      <c r="E22" s="129"/>
      <c r="F22" s="129"/>
    </row>
    <row r="23" spans="1:6" x14ac:dyDescent="0.2">
      <c r="A23" s="129"/>
      <c r="B23" s="129"/>
      <c r="C23" s="129"/>
      <c r="D23" s="129"/>
      <c r="E23" s="129"/>
      <c r="F23" s="129"/>
    </row>
    <row r="24" spans="1:6" x14ac:dyDescent="0.2">
      <c r="A24" s="129"/>
      <c r="B24" s="129"/>
      <c r="C24" s="129"/>
      <c r="D24" s="129"/>
      <c r="E24" s="129"/>
      <c r="F24" s="129"/>
    </row>
    <row r="25" spans="1:6" x14ac:dyDescent="0.2">
      <c r="A25" s="129"/>
      <c r="B25" s="129"/>
      <c r="C25" s="129"/>
      <c r="D25" s="129"/>
      <c r="E25" s="129"/>
      <c r="F25" s="129"/>
    </row>
    <row r="26" spans="1:6" x14ac:dyDescent="0.2">
      <c r="A26" s="129"/>
      <c r="B26" s="129"/>
      <c r="C26" s="129"/>
      <c r="D26" s="129"/>
      <c r="E26" s="129"/>
      <c r="F26" s="129"/>
    </row>
  </sheetData>
  <mergeCells count="1">
    <mergeCell ref="A1:F1"/>
  </mergeCells>
  <phoneticPr fontId="0" type="noConversion"/>
  <pageMargins left="0.78740157499999996" right="0.78740157499999996" top="0.984251969" bottom="0.984251969" header="0.4921259845" footer="0.4921259845"/>
  <pageSetup paperSize="9" orientation="landscape" horizontalDpi="4294967293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29" sqref="C29"/>
    </sheetView>
  </sheetViews>
  <sheetFormatPr defaultRowHeight="12.75" x14ac:dyDescent="0.2"/>
  <cols>
    <col min="1" max="1" width="8.28515625" bestFit="1" customWidth="1"/>
    <col min="2" max="2" width="12.28515625" bestFit="1" customWidth="1"/>
    <col min="3" max="3" width="14.140625" bestFit="1" customWidth="1"/>
    <col min="4" max="4" width="9.42578125" style="8" bestFit="1" customWidth="1"/>
    <col min="5" max="5" width="7.28515625" style="9" bestFit="1" customWidth="1"/>
    <col min="6" max="6" width="9" style="9" bestFit="1" customWidth="1"/>
    <col min="7" max="7" width="21.85546875" bestFit="1" customWidth="1"/>
  </cols>
  <sheetData>
    <row r="1" spans="1:9" x14ac:dyDescent="0.2">
      <c r="A1" s="492" t="s">
        <v>87</v>
      </c>
      <c r="B1" s="492"/>
      <c r="C1" s="492"/>
      <c r="D1" s="492"/>
      <c r="E1" s="492"/>
      <c r="F1" s="492"/>
      <c r="G1" s="492"/>
    </row>
    <row r="2" spans="1:9" x14ac:dyDescent="0.2">
      <c r="B2" s="36"/>
      <c r="C2" s="36"/>
      <c r="D2" s="36"/>
      <c r="E2" s="36"/>
      <c r="F2" s="36"/>
      <c r="G2" s="36"/>
    </row>
    <row r="3" spans="1:9" ht="15" x14ac:dyDescent="0.2">
      <c r="A3" s="31" t="s">
        <v>61</v>
      </c>
      <c r="B3" s="31" t="s">
        <v>88</v>
      </c>
      <c r="C3" s="31" t="s">
        <v>89</v>
      </c>
      <c r="D3" s="32" t="s">
        <v>7</v>
      </c>
      <c r="E3" s="33" t="s">
        <v>6</v>
      </c>
      <c r="F3" s="33" t="s">
        <v>90</v>
      </c>
      <c r="G3" s="31" t="s">
        <v>14</v>
      </c>
      <c r="I3" s="84"/>
    </row>
    <row r="4" spans="1:9" s="230" customFormat="1" ht="15" x14ac:dyDescent="0.2">
      <c r="A4" s="36">
        <v>2017</v>
      </c>
      <c r="B4" s="31"/>
      <c r="C4" s="31"/>
      <c r="D4" s="32"/>
      <c r="E4" s="33"/>
      <c r="F4" s="33"/>
      <c r="G4" s="31"/>
      <c r="I4" s="84"/>
    </row>
    <row r="5" spans="1:9" ht="15" x14ac:dyDescent="0.2">
      <c r="A5" s="94" t="s">
        <v>305</v>
      </c>
      <c r="B5" s="94" t="s">
        <v>91</v>
      </c>
      <c r="C5" s="94" t="s">
        <v>93</v>
      </c>
      <c r="D5" s="92" t="s">
        <v>364</v>
      </c>
      <c r="E5" s="112">
        <v>0.75</v>
      </c>
      <c r="F5" s="112">
        <f>E5*5</f>
        <v>3.75</v>
      </c>
      <c r="G5" s="94" t="s">
        <v>94</v>
      </c>
      <c r="I5" s="84"/>
    </row>
    <row r="6" spans="1:9" ht="15" x14ac:dyDescent="0.2">
      <c r="A6" s="94" t="s">
        <v>305</v>
      </c>
      <c r="B6" s="94" t="s">
        <v>92</v>
      </c>
      <c r="C6" s="94" t="s">
        <v>93</v>
      </c>
      <c r="D6" s="92" t="s">
        <v>365</v>
      </c>
      <c r="E6" s="112">
        <v>0.4</v>
      </c>
      <c r="F6" s="112">
        <f>E6*5</f>
        <v>2</v>
      </c>
      <c r="G6" s="94" t="s">
        <v>94</v>
      </c>
      <c r="I6" s="84"/>
    </row>
    <row r="7" spans="1:9" ht="15" x14ac:dyDescent="0.2">
      <c r="A7" s="94" t="s">
        <v>305</v>
      </c>
      <c r="B7" s="94" t="s">
        <v>92</v>
      </c>
      <c r="C7" s="94" t="s">
        <v>93</v>
      </c>
      <c r="D7" s="92" t="s">
        <v>366</v>
      </c>
      <c r="E7" s="112">
        <v>0.35</v>
      </c>
      <c r="F7" s="112">
        <f t="shared" ref="F7:F13" si="0">E7*5</f>
        <v>1.75</v>
      </c>
      <c r="G7" s="94" t="s">
        <v>152</v>
      </c>
      <c r="I7" s="84"/>
    </row>
    <row r="8" spans="1:9" ht="15" x14ac:dyDescent="0.2">
      <c r="A8" s="94" t="s">
        <v>305</v>
      </c>
      <c r="B8" s="94" t="s">
        <v>91</v>
      </c>
      <c r="C8" s="94" t="s">
        <v>93</v>
      </c>
      <c r="D8" s="92" t="s">
        <v>364</v>
      </c>
      <c r="E8" s="112">
        <v>0.15</v>
      </c>
      <c r="F8" s="112">
        <f t="shared" si="0"/>
        <v>0.75</v>
      </c>
      <c r="G8" s="94" t="s">
        <v>94</v>
      </c>
      <c r="I8" s="84"/>
    </row>
    <row r="9" spans="1:9" ht="15" x14ac:dyDescent="0.2">
      <c r="A9" s="94" t="s">
        <v>305</v>
      </c>
      <c r="B9" s="94" t="s">
        <v>91</v>
      </c>
      <c r="C9" s="94" t="s">
        <v>93</v>
      </c>
      <c r="D9" s="92" t="s">
        <v>365</v>
      </c>
      <c r="E9" s="112">
        <v>0.03</v>
      </c>
      <c r="F9" s="112">
        <f t="shared" si="0"/>
        <v>0.15</v>
      </c>
      <c r="G9" s="94" t="s">
        <v>152</v>
      </c>
      <c r="I9" s="84"/>
    </row>
    <row r="10" spans="1:9" x14ac:dyDescent="0.2">
      <c r="A10" s="94" t="s">
        <v>305</v>
      </c>
      <c r="B10" s="94" t="s">
        <v>91</v>
      </c>
      <c r="C10" s="94" t="s">
        <v>93</v>
      </c>
      <c r="D10" s="92" t="s">
        <v>366</v>
      </c>
      <c r="E10" s="112">
        <v>0.2</v>
      </c>
      <c r="F10" s="112">
        <f t="shared" si="0"/>
        <v>1</v>
      </c>
      <c r="G10" s="94" t="s">
        <v>94</v>
      </c>
    </row>
    <row r="11" spans="1:9" x14ac:dyDescent="0.2">
      <c r="A11" s="94" t="s">
        <v>305</v>
      </c>
      <c r="B11" s="94" t="s">
        <v>153</v>
      </c>
      <c r="C11" s="94" t="s">
        <v>93</v>
      </c>
      <c r="D11" s="92" t="s">
        <v>364</v>
      </c>
      <c r="E11" s="112">
        <v>0.04</v>
      </c>
      <c r="F11" s="112">
        <f t="shared" si="0"/>
        <v>0.2</v>
      </c>
      <c r="G11" s="94" t="s">
        <v>154</v>
      </c>
    </row>
    <row r="12" spans="1:9" x14ac:dyDescent="0.2">
      <c r="A12" s="94" t="s">
        <v>305</v>
      </c>
      <c r="B12" s="94" t="s">
        <v>91</v>
      </c>
      <c r="C12" s="94" t="s">
        <v>93</v>
      </c>
      <c r="D12" s="92" t="s">
        <v>364</v>
      </c>
      <c r="E12" s="112">
        <v>0.1</v>
      </c>
      <c r="F12" s="112">
        <f t="shared" si="0"/>
        <v>0.5</v>
      </c>
      <c r="G12" s="94" t="s">
        <v>94</v>
      </c>
    </row>
    <row r="13" spans="1:9" x14ac:dyDescent="0.2">
      <c r="A13" s="94" t="s">
        <v>305</v>
      </c>
      <c r="B13" s="94" t="s">
        <v>91</v>
      </c>
      <c r="C13" s="94" t="s">
        <v>93</v>
      </c>
      <c r="D13" s="92" t="s">
        <v>366</v>
      </c>
      <c r="E13" s="112">
        <v>0.15</v>
      </c>
      <c r="F13" s="112">
        <f t="shared" si="0"/>
        <v>0.75</v>
      </c>
      <c r="G13" s="94" t="s">
        <v>94</v>
      </c>
    </row>
    <row r="14" spans="1:9" x14ac:dyDescent="0.2">
      <c r="A14" s="88" t="s">
        <v>305</v>
      </c>
      <c r="B14" s="88" t="s">
        <v>160</v>
      </c>
      <c r="C14" s="88" t="s">
        <v>93</v>
      </c>
      <c r="D14" s="86" t="s">
        <v>161</v>
      </c>
      <c r="E14" s="89">
        <v>0.28999999999999998</v>
      </c>
      <c r="F14" s="89">
        <v>3</v>
      </c>
      <c r="G14" s="88" t="s">
        <v>162</v>
      </c>
    </row>
    <row r="15" spans="1:9" x14ac:dyDescent="0.2">
      <c r="A15" s="34">
        <v>2016</v>
      </c>
      <c r="B15" s="6"/>
      <c r="C15" s="6"/>
      <c r="D15" s="10"/>
      <c r="E15" s="11"/>
      <c r="F15" s="11"/>
      <c r="G15" s="6"/>
    </row>
    <row r="16" spans="1:9" x14ac:dyDescent="0.2">
      <c r="A16" s="94" t="s">
        <v>305</v>
      </c>
      <c r="B16" s="94" t="s">
        <v>91</v>
      </c>
      <c r="C16" s="94" t="s">
        <v>93</v>
      </c>
      <c r="D16" s="92" t="s">
        <v>364</v>
      </c>
      <c r="E16" s="112">
        <v>7.0000000000000007E-2</v>
      </c>
      <c r="F16" s="112">
        <f t="shared" ref="F16:F17" si="1">E16*5</f>
        <v>0.35000000000000003</v>
      </c>
      <c r="G16" s="94" t="s">
        <v>94</v>
      </c>
    </row>
    <row r="17" spans="1:7" x14ac:dyDescent="0.2">
      <c r="A17" s="94" t="s">
        <v>305</v>
      </c>
      <c r="B17" s="94" t="s">
        <v>91</v>
      </c>
      <c r="C17" s="94" t="s">
        <v>93</v>
      </c>
      <c r="D17" s="92" t="s">
        <v>365</v>
      </c>
      <c r="E17" s="112">
        <v>0.1</v>
      </c>
      <c r="F17" s="112">
        <f t="shared" si="1"/>
        <v>0.5</v>
      </c>
      <c r="G17" s="94" t="s">
        <v>94</v>
      </c>
    </row>
    <row r="18" spans="1:7" x14ac:dyDescent="0.2">
      <c r="A18" s="208" t="s">
        <v>305</v>
      </c>
      <c r="B18" s="216" t="s">
        <v>275</v>
      </c>
      <c r="C18" s="216" t="s">
        <v>93</v>
      </c>
      <c r="D18" s="217" t="s">
        <v>366</v>
      </c>
      <c r="E18" s="219">
        <v>1.31</v>
      </c>
      <c r="F18" s="219">
        <v>6.55</v>
      </c>
      <c r="G18" s="208" t="s">
        <v>267</v>
      </c>
    </row>
    <row r="19" spans="1:7" x14ac:dyDescent="0.2">
      <c r="A19" s="208" t="s">
        <v>305</v>
      </c>
      <c r="B19" s="216" t="s">
        <v>275</v>
      </c>
      <c r="C19" s="216" t="s">
        <v>93</v>
      </c>
      <c r="D19" s="217" t="s">
        <v>366</v>
      </c>
      <c r="E19" s="219">
        <v>0.09</v>
      </c>
      <c r="F19" s="219">
        <v>0.45</v>
      </c>
      <c r="G19" s="208" t="s">
        <v>267</v>
      </c>
    </row>
  </sheetData>
  <mergeCells count="1">
    <mergeCell ref="A1:G1"/>
  </mergeCells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poznámky k úpravě směrnic</vt:lpstr>
      <vt:lpstr>Zájmové skupiny</vt:lpstr>
      <vt:lpstr>Skupina</vt:lpstr>
      <vt:lpstr>Holoseče</vt:lpstr>
      <vt:lpstr>Pracovníci</vt:lpstr>
      <vt:lpstr>6 Těžby</vt:lpstr>
      <vt:lpstr>Evid. pošk. , rekl.</vt:lpstr>
      <vt:lpstr>Použití loga</vt:lpstr>
      <vt:lpstr>Biocidy</vt:lpstr>
      <vt:lpstr>Porušení zákona</vt:lpstr>
      <vt:lpstr>Úrazy</vt:lpstr>
      <vt:lpstr>Stížnosti, kontakty</vt:lpstr>
      <vt:lpstr>Doupné str.</vt:lpstr>
      <vt:lpstr>Evidence skládek a odpadů</vt:lpstr>
      <vt:lpstr>Zóny ochrany a HCVF</vt:lpstr>
      <vt:lpstr>Monitoring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XY</cp:lastModifiedBy>
  <cp:lastPrinted>2017-03-14T13:02:08Z</cp:lastPrinted>
  <dcterms:created xsi:type="dcterms:W3CDTF">2003-12-17T07:07:06Z</dcterms:created>
  <dcterms:modified xsi:type="dcterms:W3CDTF">2017-03-22T13:55:24Z</dcterms:modified>
</cp:coreProperties>
</file>